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drawings/drawing5.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drawings/drawing6.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8.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9.xml" ContentType="application/vnd.openxmlformats-officedocument.drawing+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2.xml" ContentType="application/vnd.openxmlformats-officedocument.drawingml.chartshapes+xml"/>
  <Override PartName="/xl/drawings/drawing23.xml" ContentType="application/vnd.openxmlformats-officedocument.drawing+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4.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Z:\"/>
    </mc:Choice>
  </mc:AlternateContent>
  <xr:revisionPtr revIDLastSave="0" documentId="13_ncr:1_{3D96C901-BDDC-4878-BEDB-55D82DDF3966}" xr6:coauthVersionLast="47" xr6:coauthVersionMax="47" xr10:uidLastSave="{00000000-0000-0000-0000-000000000000}"/>
  <bookViews>
    <workbookView xWindow="-120" yWindow="-120" windowWidth="29040" windowHeight="15720" tabRatio="881" activeTab="10" xr2:uid="{00000000-000D-0000-FFFF-FFFF00000000}"/>
  </bookViews>
  <sheets>
    <sheet name="Etusivu ja ohjeet" sheetId="23" r:id="rId1"/>
    <sheet name="Ohjeet" sheetId="24" r:id="rId2"/>
    <sheet name="Koonti " sheetId="5" r:id="rId3"/>
    <sheet name="Rakennukset" sheetId="19" r:id="rId4"/>
    <sheet name="Liikennejärjestelmä" sheetId="11" r:id="rId5"/>
    <sheet name="Vesihuolto" sheetId="16" r:id="rId6"/>
    <sheet name="Sähkökatkot" sheetId="20" r:id="rId7"/>
    <sheet name="Tulvat" sheetId="13" r:id="rId8"/>
    <sheet name="Viheralueet ja luonto" sheetId="21" r:id="rId9"/>
    <sheet name="Helteet" sheetId="18" r:id="rId10"/>
    <sheet name="Metsät" sheetId="10"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10" l="1"/>
  <c r="F58" i="10" s="1"/>
  <c r="E59" i="10"/>
  <c r="F59" i="10" s="1"/>
  <c r="E60" i="10"/>
  <c r="F60" i="10" s="1"/>
  <c r="E61" i="10"/>
  <c r="F61" i="10" s="1"/>
  <c r="E62" i="10"/>
  <c r="F62" i="10" s="1"/>
  <c r="E63" i="10"/>
  <c r="F63" i="10" s="1"/>
  <c r="E75" i="11" l="1"/>
  <c r="F75" i="11" s="1"/>
  <c r="E76" i="11"/>
  <c r="F76" i="11" s="1"/>
  <c r="E72" i="11"/>
  <c r="F72" i="11" s="1"/>
  <c r="E73" i="11"/>
  <c r="F73" i="11" s="1"/>
  <c r="E74" i="11"/>
  <c r="F74" i="11" s="1"/>
  <c r="E54" i="11"/>
  <c r="F54" i="11" s="1"/>
  <c r="E55" i="11"/>
  <c r="F55" i="11" s="1"/>
  <c r="E56" i="11"/>
  <c r="F56" i="11" s="1"/>
  <c r="E57" i="11"/>
  <c r="F57" i="11" s="1"/>
  <c r="E58" i="11"/>
  <c r="F58" i="11" s="1"/>
  <c r="E59" i="11"/>
  <c r="F59" i="11" s="1"/>
  <c r="E60" i="11"/>
  <c r="F60" i="11" s="1"/>
  <c r="E61" i="11"/>
  <c r="F61" i="11" s="1"/>
  <c r="E62" i="11"/>
  <c r="F62" i="11" s="1"/>
  <c r="E63" i="11"/>
  <c r="F63" i="11" s="1"/>
  <c r="E64" i="11"/>
  <c r="F64" i="11" s="1"/>
  <c r="E65" i="11"/>
  <c r="F65" i="11" s="1"/>
  <c r="E66" i="11"/>
  <c r="F66" i="11" s="1"/>
  <c r="E67" i="11"/>
  <c r="F67" i="11" s="1"/>
  <c r="E68" i="11"/>
  <c r="F68" i="11" s="1"/>
  <c r="E69" i="11"/>
  <c r="F69" i="11" s="1"/>
  <c r="E70" i="11"/>
  <c r="F70" i="11" s="1"/>
  <c r="E71" i="11"/>
  <c r="F71" i="11" s="1"/>
  <c r="E53" i="11"/>
  <c r="F53" i="11" s="1"/>
  <c r="E79" i="13"/>
  <c r="F79" i="13" s="1"/>
  <c r="E80" i="13"/>
  <c r="F80" i="13" s="1"/>
  <c r="E81" i="13"/>
  <c r="F81" i="13" s="1"/>
  <c r="E82" i="13"/>
  <c r="F82" i="13" s="1"/>
  <c r="E83" i="13"/>
  <c r="F83" i="13" s="1"/>
  <c r="E84" i="13"/>
  <c r="F84" i="13" s="1"/>
  <c r="E85" i="13"/>
  <c r="F85" i="13" s="1"/>
  <c r="E86" i="13"/>
  <c r="F86" i="13" s="1"/>
  <c r="E78" i="13"/>
  <c r="F78" i="13" s="1"/>
  <c r="E74" i="13"/>
  <c r="F74" i="13" s="1"/>
  <c r="E75" i="13"/>
  <c r="F75" i="13" s="1"/>
  <c r="E76" i="13"/>
  <c r="F76" i="13" s="1"/>
  <c r="E77" i="13"/>
  <c r="F77" i="13" s="1"/>
  <c r="E70" i="13"/>
  <c r="F70" i="13" s="1"/>
  <c r="E71" i="13"/>
  <c r="F71" i="13" s="1"/>
  <c r="E72" i="13"/>
  <c r="F72" i="13" s="1"/>
  <c r="E73" i="13"/>
  <c r="F73" i="13" s="1"/>
  <c r="E69" i="13"/>
  <c r="F69" i="13" s="1"/>
  <c r="E64" i="13"/>
  <c r="F64" i="13" s="1"/>
  <c r="E65" i="13"/>
  <c r="F65" i="13" s="1"/>
  <c r="E66" i="13"/>
  <c r="F66" i="13" s="1"/>
  <c r="E67" i="13"/>
  <c r="F67" i="13" s="1"/>
  <c r="E68" i="13"/>
  <c r="F68" i="13" s="1"/>
  <c r="E63" i="13"/>
  <c r="F63" i="13" s="1"/>
  <c r="D70" i="21"/>
  <c r="E70" i="21" s="1"/>
  <c r="D71" i="21"/>
  <c r="E71" i="21" s="1"/>
  <c r="D50" i="21"/>
  <c r="E50" i="21" s="1"/>
  <c r="D51" i="21"/>
  <c r="E51" i="21" s="1"/>
  <c r="D52" i="21"/>
  <c r="E52" i="21" s="1"/>
  <c r="D53" i="21"/>
  <c r="E53" i="21" s="1"/>
  <c r="D54" i="21"/>
  <c r="E54" i="21" s="1"/>
  <c r="D55" i="21"/>
  <c r="E55" i="21" s="1"/>
  <c r="D56" i="21"/>
  <c r="E56" i="21" s="1"/>
  <c r="D57" i="21"/>
  <c r="E57" i="21" s="1"/>
  <c r="D58" i="21"/>
  <c r="E58" i="21" s="1"/>
  <c r="D59" i="21"/>
  <c r="E59" i="21" s="1"/>
  <c r="D60" i="21"/>
  <c r="E60" i="21" s="1"/>
  <c r="D61" i="21"/>
  <c r="E61" i="21" s="1"/>
  <c r="D62" i="21"/>
  <c r="E62" i="21" s="1"/>
  <c r="D63" i="21"/>
  <c r="E63" i="21" s="1"/>
  <c r="D64" i="21"/>
  <c r="E64" i="21" s="1"/>
  <c r="D65" i="21"/>
  <c r="E65" i="21" s="1"/>
  <c r="D66" i="21"/>
  <c r="E66" i="21" s="1"/>
  <c r="D67" i="21"/>
  <c r="E67" i="21" s="1"/>
  <c r="D68" i="21"/>
  <c r="E68" i="21" s="1"/>
  <c r="D69" i="21"/>
  <c r="E69" i="21" s="1"/>
  <c r="D49" i="21"/>
  <c r="E49" i="21" s="1"/>
  <c r="C40" i="20"/>
  <c r="D40" i="20" s="1"/>
  <c r="C41" i="20"/>
  <c r="D41" i="20" s="1"/>
  <c r="C42" i="20"/>
  <c r="D42" i="20" s="1"/>
  <c r="C43" i="20"/>
  <c r="D43" i="20" s="1"/>
  <c r="C44" i="20"/>
  <c r="D44" i="20" s="1"/>
  <c r="C45" i="20"/>
  <c r="D45" i="20" s="1"/>
  <c r="C46" i="20"/>
  <c r="D46" i="20" s="1"/>
  <c r="C47" i="20"/>
  <c r="D47" i="20" s="1"/>
  <c r="C48" i="20"/>
  <c r="D48" i="20" s="1"/>
  <c r="C49" i="20"/>
  <c r="D49" i="20" s="1"/>
  <c r="C50" i="20"/>
  <c r="D50" i="20" s="1"/>
  <c r="C39" i="20"/>
  <c r="D39" i="20" s="1"/>
  <c r="E67" i="18"/>
  <c r="F67" i="18" s="1"/>
  <c r="E50" i="18"/>
  <c r="F50" i="18" s="1"/>
  <c r="E51" i="18"/>
  <c r="F51" i="18" s="1"/>
  <c r="E52" i="18"/>
  <c r="F52" i="18" s="1"/>
  <c r="E53" i="18"/>
  <c r="F53" i="18" s="1"/>
  <c r="E54" i="18"/>
  <c r="F54" i="18" s="1"/>
  <c r="E55" i="18"/>
  <c r="F55" i="18" s="1"/>
  <c r="E56" i="18"/>
  <c r="F56" i="18" s="1"/>
  <c r="E57" i="18"/>
  <c r="F57" i="18" s="1"/>
  <c r="E58" i="18"/>
  <c r="F58" i="18" s="1"/>
  <c r="E59" i="18"/>
  <c r="F59" i="18" s="1"/>
  <c r="E60" i="18"/>
  <c r="F60" i="18" s="1"/>
  <c r="E61" i="18"/>
  <c r="F61" i="18" s="1"/>
  <c r="E62" i="18"/>
  <c r="F62" i="18" s="1"/>
  <c r="E63" i="18"/>
  <c r="F63" i="18" s="1"/>
  <c r="E64" i="18"/>
  <c r="F64" i="18" s="1"/>
  <c r="E65" i="18"/>
  <c r="F65" i="18" s="1"/>
  <c r="E66" i="18"/>
  <c r="F66" i="18" s="1"/>
  <c r="E71" i="18"/>
  <c r="F71" i="18" s="1"/>
  <c r="E68" i="18"/>
  <c r="F68" i="18" s="1"/>
  <c r="E69" i="18"/>
  <c r="F69" i="18" s="1"/>
  <c r="E70" i="18"/>
  <c r="F70" i="18" s="1"/>
  <c r="E49" i="18"/>
  <c r="F49" i="18" s="1"/>
  <c r="E50" i="19"/>
  <c r="F50" i="19" s="1"/>
  <c r="E40" i="19"/>
  <c r="F40" i="19" s="1"/>
  <c r="E41" i="19"/>
  <c r="F41" i="19" s="1"/>
  <c r="E42" i="19"/>
  <c r="F42" i="19" s="1"/>
  <c r="E43" i="19"/>
  <c r="F43" i="19" s="1"/>
  <c r="E44" i="19"/>
  <c r="F44" i="19" s="1"/>
  <c r="E45" i="19"/>
  <c r="F45" i="19" s="1"/>
  <c r="E46" i="19"/>
  <c r="F46" i="19" s="1"/>
  <c r="E47" i="19"/>
  <c r="F47" i="19" s="1"/>
  <c r="E48" i="19"/>
  <c r="F48" i="19" s="1"/>
  <c r="E49" i="19"/>
  <c r="F49" i="19" s="1"/>
  <c r="E39" i="19"/>
  <c r="F39" i="19" s="1"/>
  <c r="E56" i="10"/>
  <c r="F56" i="10" s="1"/>
  <c r="E57" i="10"/>
  <c r="F57" i="10" s="1"/>
  <c r="E55" i="10"/>
  <c r="F55" i="10" s="1"/>
  <c r="E47" i="10"/>
  <c r="F47" i="10" s="1"/>
  <c r="E48" i="10"/>
  <c r="F48" i="10" s="1"/>
  <c r="E49" i="10"/>
  <c r="F49" i="10" s="1"/>
  <c r="E50" i="10"/>
  <c r="F50" i="10" s="1"/>
  <c r="E51" i="10"/>
  <c r="F51" i="10" s="1"/>
  <c r="E52" i="10"/>
  <c r="F52" i="10" s="1"/>
  <c r="E53" i="10"/>
  <c r="F53" i="10" s="1"/>
  <c r="E54" i="10"/>
  <c r="F54" i="10" s="1"/>
  <c r="E46" i="10"/>
  <c r="F46" i="10" s="1"/>
  <c r="E76" i="16"/>
  <c r="F76" i="16" s="1"/>
  <c r="E77" i="16"/>
  <c r="F77" i="16" s="1"/>
  <c r="E78" i="16"/>
  <c r="F78" i="16" s="1"/>
  <c r="E79" i="16"/>
  <c r="F79" i="16" s="1"/>
  <c r="E80" i="16"/>
  <c r="F80" i="16" s="1"/>
  <c r="E81" i="16"/>
  <c r="F81" i="16" s="1"/>
  <c r="E75" i="16"/>
  <c r="F75" i="16" s="1"/>
  <c r="E69" i="16"/>
  <c r="F69" i="16" s="1"/>
  <c r="E70" i="16"/>
  <c r="F70" i="16" s="1"/>
  <c r="E71" i="16"/>
  <c r="F71" i="16" s="1"/>
  <c r="E72" i="16"/>
  <c r="F72" i="16" s="1"/>
  <c r="E73" i="16"/>
  <c r="F73" i="16" s="1"/>
  <c r="E74" i="16"/>
  <c r="F74" i="16" s="1"/>
  <c r="E65" i="16"/>
  <c r="F65" i="16" s="1"/>
  <c r="E66" i="16"/>
  <c r="F66" i="16" s="1"/>
  <c r="E67" i="16"/>
  <c r="F67" i="16" s="1"/>
  <c r="E68" i="16"/>
  <c r="F68" i="16" s="1"/>
  <c r="E61" i="16"/>
  <c r="F61" i="16" s="1"/>
  <c r="E62" i="16"/>
  <c r="F62" i="16" s="1"/>
  <c r="E63" i="16"/>
  <c r="F63" i="16" s="1"/>
  <c r="E64" i="16"/>
  <c r="F64" i="16" s="1"/>
  <c r="E60" i="16"/>
  <c r="F60" i="16" s="1"/>
  <c r="G46" i="10" l="1"/>
  <c r="H46" i="10" s="1"/>
  <c r="G63" i="13"/>
  <c r="H63" i="13" s="1"/>
  <c r="F49" i="21"/>
  <c r="G49" i="21" s="1"/>
  <c r="E39" i="20"/>
  <c r="F39" i="20" s="1"/>
  <c r="G49" i="18"/>
  <c r="H49" i="18" s="1"/>
  <c r="G39" i="19"/>
  <c r="H39" i="19" s="1"/>
  <c r="G60" i="16"/>
  <c r="H60" i="16" s="1"/>
  <c r="G53" i="11" l="1"/>
  <c r="H53" i="11" l="1"/>
</calcChain>
</file>

<file path=xl/sharedStrings.xml><?xml version="1.0" encoding="utf-8"?>
<sst xmlns="http://schemas.openxmlformats.org/spreadsheetml/2006/main" count="404" uniqueCount="334">
  <si>
    <t>Taulukon tekninen kortti</t>
  </si>
  <si>
    <t>VESIHUOLTO</t>
  </si>
  <si>
    <t>Varautumissuunnitelmaa päivitetään toimintaympäristön muuttuessa, vähintään 3 vuoden välein.</t>
  </si>
  <si>
    <t>Aikarajasäädökset</t>
  </si>
  <si>
    <t>Linkkejä</t>
  </si>
  <si>
    <t>Muistilista</t>
  </si>
  <si>
    <t>METSÄT</t>
  </si>
  <si>
    <t>Sään ääri-ilmiöihin varautuminen</t>
  </si>
  <si>
    <t>Liukkaus</t>
  </si>
  <si>
    <t>llmastonmuutoksen sisällyttäminen liikennesektorin pitkän aikavälin suunnitteluun</t>
  </si>
  <si>
    <t>Liukkaudentorjunnan tarpeen lisääntyminen on huomioitu katujen ylläpidossa.</t>
  </si>
  <si>
    <t>LIIKENNEJÄRJESTELMÄ</t>
  </si>
  <si>
    <t>SÄHKÖKATKOT</t>
  </si>
  <si>
    <t>Varavoimajärjestelmät on testattu ja tarpeen mukaan huollettu viimeisen vuoden sisällä.</t>
  </si>
  <si>
    <t>Kunnan johtoryhmän toiminnasta sähkökatkojen aikana on tehty suunnitelma ja sitä on harjoiteltu viimeisen kahden vuoden aikana.</t>
  </si>
  <si>
    <t>Toimenpide</t>
  </si>
  <si>
    <t>Tekninen kortti</t>
  </si>
  <si>
    <t>Korkean prioriteetin toimenpiteet</t>
  </si>
  <si>
    <t>Matalan prioriteetin toimenpiteet</t>
  </si>
  <si>
    <t>RAKENNUKSET</t>
  </si>
  <si>
    <t>VIHERALUEET JA LUONTO</t>
  </si>
  <si>
    <t>TULVAT JA HULEVEDET</t>
  </si>
  <si>
    <t>Toimenpiteet</t>
  </si>
  <si>
    <t>Kasvillisuuden ja kasvualustojen valinnoissa huomioidaan lisääntyvä kuivuus, lisääntyvä helle ja lisääntyvät rankkasateet ja tulvat.</t>
  </si>
  <si>
    <t>Luonnon monimuotoisuudesta huolehtiminen on kirjattu kunnan strategiaan tai kehittämisohjelmaan.</t>
  </si>
  <si>
    <t>Kunta on perustanut niityn alueelleen.</t>
  </si>
  <si>
    <t>Ennallistaminen ja luonnonhoito</t>
  </si>
  <si>
    <t>Taajamametsiä hoidetaan erikseen laaditun ohjeen mukaisesti.</t>
  </si>
  <si>
    <t>https://www.metsakeskus.fi/fi/metsan-kaytto-ja-omistus/metsien-suojelu-ja-elinymparistojen-hoito/muut-arvokkaat-elinymparistot-ja-luontokohteet</t>
  </si>
  <si>
    <t>https://www.metsakeskus.fi/sites/default/files/document/metsalain-10-pykalan-kohteiden-tulkintasuositus.pdf</t>
  </si>
  <si>
    <t>https://www.kuntaliitto.fi/sites/default/files/media/file/Mets%C3%A4t%20ja%20ilmastonmuutos%20kunnissa%20-selvitys.pdf</t>
  </si>
  <si>
    <t>https://metsanhoidonsuositukset.fi/fi/metsatilan-hoito/metsanomistajan-tavoitteiden-painottaminen-metsatilan-hoidossa#section-p2362</t>
  </si>
  <si>
    <t>https://glow.karelia.fi/hyonteiset-ja-valosaaste/</t>
  </si>
  <si>
    <t>https://www.tampere.fi/sites/default/files/2023-02/yk051_L%C3%A4mp%C3%B6saarekeilmi%C3%B6_11.11.2022__0.pdf</t>
  </si>
  <si>
    <t>https://www.ilmasto-opas.fi/artikkelit/lamposaarekeilmion-ymmartaminen-tukee-kaupunkisuunnittelua</t>
  </si>
  <si>
    <t>https://www.ilmatieteenlaitos.fi/uutinen/2UohKNbhkQ58bVQzFq8l5s</t>
  </si>
  <si>
    <t>https://helda.helsinki.fi/server/api/core/bitstreams/563ce231-630c-4632-8964-30e1fa704954/content</t>
  </si>
  <si>
    <t>https://vesiensuojelu.fi/muut-ajankohtaiset/ilmastonmuutos-vaikuttaa-vesihuoltoon/</t>
  </si>
  <si>
    <t>https://www.vesiosuuskunnat.fi/index.php?cat=1824&amp;action=doDownload&amp;dl_file=QGWo0rVE</t>
  </si>
  <si>
    <t>https://www.finlex.fi/fi/laki/ajantasa/2001/20010119</t>
  </si>
  <si>
    <t>https://helda.helsinki.fi/server/api/core/bitstreams/d3479201-f028-485c-b0dd-e33f43559d19/content</t>
  </si>
  <si>
    <t>https://tapio.fi/projektit/kaukaa-viisasta-metsanhoitoa/metsanhoito/</t>
  </si>
  <si>
    <t>https://lab.fi/sites/default/files/2023-12/Metsien%20riskit%20muuttuvassa%20ilmastossa%2C%20erityistarkastelussa%20H%C3%A4me.pdf</t>
  </si>
  <si>
    <t>https://helda.helsinki.fi/server/api/core/bitstreams/3efbd663-1e7c-4b1c-a37f-cb942b8140f7/content</t>
  </si>
  <si>
    <t>https://www.hel.fi/static/ymk/julkaisut/julkaisu-02-12.pdf</t>
  </si>
  <si>
    <t>https://www.hel.fi/static/helsinki/paatosasiakirjat/Kh2011/Esityslista21/Liitteet/Paakaupunkiseudun_ilmastonmuutokseen_sopeutumisen_strategia._Luonnos_13.12.2010_(vain_linkkina).pdf?Action=sd&amp;id=%7B7EA06DD2-94BC-4630-A147-D8882430049F%7D</t>
  </si>
  <si>
    <t>https://www.lahti.fi/blogi/ekologinen-verkosto-turvaa-elainten-elinmahdollisuuksia-kaupunkialueella/</t>
  </si>
  <si>
    <t>https://espoo.oncloudos.com/kokous/2022667-6-125281.PDF</t>
  </si>
  <si>
    <t>https://www.theseus.fi/bitstream/handle/10024/507237/Opinn%C3%A4ytety%C3%B6%20Timo%20Barman.pdf?sequence=2&amp;isAllowed=y</t>
  </si>
  <si>
    <t>https://www.kuntaliitto.fi/sites/default/files/media/file/Muistio%20kuntiin%20syyskuu_2022.pdf</t>
  </si>
  <si>
    <t>https://www.kuntaliitto.fi/julkaisut/2020/2081-kuinka-kunnat-kohtaavat-ilmastonmuutoksen</t>
  </si>
  <si>
    <t>https://www.kuntaliitto.fi/yhdyskunnat-ja-ymparisto/turvallisuus-ja-varautuminen/malli-varautumisesta-viestimiseen-kuntien-verkkosivuille</t>
  </si>
  <si>
    <t>https://www.kuntaliitto.fi/yhdyskunnat-ja-ymparisto/varautuminen-ja-turvallisuus</t>
  </si>
  <si>
    <t>https://www.defmin.fi/files/1436/pitka_sahkokatko_ja_yett.pdf</t>
  </si>
  <si>
    <t>https://www.fingridlehti.fi/kuntien-pitaa-varautua-sahkokatkoihin/</t>
  </si>
  <si>
    <t>https://www.finlex.fi/fi/laki/alkup/2022/20220981</t>
  </si>
  <si>
    <t>https://ilmastotyokalut.fi/parhaat-kaytannot/hulevesien-hallinta/porttipuiston-parkkipaikan-hulevesien-hallintarakenteet/index.htm</t>
  </si>
  <si>
    <t>https://www.vesi.fi/vesitieto/hulevesien-aiheuttamat-tulvariskit/</t>
  </si>
  <si>
    <t>https://trepo.tuni.fi/bitstream/handle/10024/147261/LahtiRiina.pdf;jsessionid=8B7C86375A3DF027932098746668CD80?sequence=2</t>
  </si>
  <si>
    <t>https://www.ilmasto-opas.fi/artikkelit/tulviin-voidaan-varautua-tulvariskien-hallintatoimilla</t>
  </si>
  <si>
    <t>https://www.doria.fi/bitstream/handle/10024/186897/Tulva_opas_Lappi_20230317.pdf?sequence=1&amp;isAllowed=y</t>
  </si>
  <si>
    <t>https://www.kiinteistolehti.fi/hulevesitulva-voi-iskea-kaupungissa</t>
  </si>
  <si>
    <t>https://lahdenymparistovahti.fi/teema/kaupunkivihre%C3%A4-ja-sopeutuminen</t>
  </si>
  <si>
    <t>https://www.ilmasto-opas.fi/artikkelit/rakentaminen-sopeutuminen</t>
  </si>
  <si>
    <t>https://figbc.fi/miten-rakennuskantamme-sopeutuu-ilmastonmuutokseen</t>
  </si>
  <si>
    <t>https://www.rakennustietokauppa.fi/sivu/tuote/rt-103170-ilmastonmuutos-hillinta-ja-sopeutuminen-rakennetussa-ymparistossa/2742611</t>
  </si>
  <si>
    <t>https://rt.fi/tietoa-alasta/ymparisto-ja-ilmasto/vahahiilinen-rakentaminen/ilmastonmuutokseen-sopeutuminen/</t>
  </si>
  <si>
    <t>https://view.taiqa.com/rakli/kiinteistokantajainfrailmastonaariolosuhteissa#/page=1</t>
  </si>
  <si>
    <t>https://julkaisut.valtioneuvosto.fi/handle/10024/80347</t>
  </si>
  <si>
    <t>https://vesi.fi/aineistopankki/ohjeita-kuivuusriskien-hallintasuunnitelman-laadintaan/</t>
  </si>
  <si>
    <t>Raaka- ja jäteveden käsittely tulvavaaratilanteissa</t>
  </si>
  <si>
    <t>Varautuminen kuiviin kausiin</t>
  </si>
  <si>
    <t>Valintaruutu</t>
  </si>
  <si>
    <t>https://oulurepo.oulu.fi/bitstream/handle/10024/13078/nbnfioulu-201901181074.pdf?sequence=1&amp;isAllowed=y</t>
  </si>
  <si>
    <t>https://www.vesi.fi/vesitieto/ilmastonmuutos-muuttaa-tulvia/</t>
  </si>
  <si>
    <t>https://www.ilmasto-opas.fi/artikkelit/sademaarat-kasvavat</t>
  </si>
  <si>
    <t xml:space="preserve">Metsänhakkuusopimuksissa huomioidaan, että juurikääpää torjutaan metsätuholain vaatimalla tavalla. </t>
  </si>
  <si>
    <t xml:space="preserve">Metsälain mukaiset erityisen tärkeät elinympäristöt on dokumentoitu ja niissä toimitaan metsälain edellyttämillä tavoilla (elinympäristöt eivät vahingoitu). </t>
  </si>
  <si>
    <t>Kaikki kunnan metsät on liitetty metsäsertifiointiin.</t>
  </si>
  <si>
    <t xml:space="preserve">Rakennustyön aikaisissa suojauksissa on huomioitu ilmastonmuutoksen haasteet, kuten rankkasateet. Tämä on huomioitu rakennuttajien kanssa tehdyissä sopimuksissa. </t>
  </si>
  <si>
    <t>Käynnissä olevilla rakennustyömailla on ajantasaiset suunnitteluohjeet, työmaan kosteudenhallintasuunnitelmat ja laadun varmistuksen valvontasuunnitelmat kosteudenhallinnan toteuttamiseksi.</t>
  </si>
  <si>
    <t>Hulevedet:</t>
  </si>
  <si>
    <t>Vesistötulviin varautuminen</t>
  </si>
  <si>
    <t>Vesi.fi Karttapalvelu</t>
  </si>
  <si>
    <t>Tulvasuojelu- ja toimintasuunnitelmat kunnan tulvariskikohteille on luotu.</t>
  </si>
  <si>
    <t>Hätämajoitussuunnitelma tulvatilanteiden varalle on olemassa.</t>
  </si>
  <si>
    <t>Omatoimisesta tulviin varautumisesta on viestitty kuntalaisille viimeisen kolmen vuoden aikana.</t>
  </si>
  <si>
    <t>Hulevesitulviin varautuminen ja sopeutuminen</t>
  </si>
  <si>
    <t>Vesi.fi Alustava arviointi</t>
  </si>
  <si>
    <t>Merkittävät hulevesitulvien riskialueet on nimetty tai todettu, ettei niitä ole.</t>
  </si>
  <si>
    <t>Hulevesistä aiheutuvien tulvariskien alustava arviointi on tehty.</t>
  </si>
  <si>
    <t>Tulvavaarakartta tai tulvariskikartta merkittäville tulvariskialueille on laadittu, mikäli niitä on.</t>
  </si>
  <si>
    <t>Tulvariskien hallintasuunnitelma merkittäville tulvariskialueille on laadittu, mikäli niitä on.</t>
  </si>
  <si>
    <t>Paikalliset hulevesitulvariskialueet on huomioitu tai todettu ettei niitä ole.</t>
  </si>
  <si>
    <t>Merkittävien hulevesitulvien riskialueet ovat olleet julkisesti nähtävillä.</t>
  </si>
  <si>
    <t>Kuntalaisille on järjestetty tilaisuus esittää mielipiteensä riskialueista.</t>
  </si>
  <si>
    <t>Hulevesitulvariskien arviointi on enintään kuusi vuotta vanha ja toteutettu laissa säädettynä aikana.</t>
  </si>
  <si>
    <t>Hulevesien hallinnan tavoitteet esim. hulevesiohjelmassa, -suunnitelmassa tai strategiassa on asetettu ja tavoitteet on hyväksytetty kunnallisessa päätöksenteossa.</t>
  </si>
  <si>
    <t>Yleis- ja asemakaavatasoiset toimenpiteet</t>
  </si>
  <si>
    <t>Riskialueet tulvimisen ja hulevesitulvien osalta on kartoitettu yleiskaavoitusprosessissa.</t>
  </si>
  <si>
    <t>Selvitys hulevesien käsittelytarpeista yleiskaavoitusprosessissa on tehty.</t>
  </si>
  <si>
    <t>Uusissa asemakaavoissa  arvioidaan hulevesisuunnittelun tarve ja tehdään tarvittaessa hulevesisuunnitelma.</t>
  </si>
  <si>
    <t>Hulevesimerkintöjä ja tilavarauksia hulevesien hallinnalle on kirjattu asemakaavamääräyksiin.</t>
  </si>
  <si>
    <t>Katujen suunnittelussa muutkin hulevesien hallintakeinot kuin hulevesiviemäröinti otetaan huomioon.</t>
  </si>
  <si>
    <t>Suunnittelussa huomioidaan tulvariskit ja niiden hallinta (ylivuotoreitit yms.).</t>
  </si>
  <si>
    <t>Hulevesien hallinta on toteutettu ja riskit hallittu asianmukaiselle riskitasolle.</t>
  </si>
  <si>
    <t>Seuranta- ja kunnossapitosuunnitelmat eri hulevesien käsittelyrakenteille on olemassa.</t>
  </si>
  <si>
    <t>Valuma-alueiden tarkastelu yleiskaavoitusprosessissa on tehty.</t>
  </si>
  <si>
    <t>Kuivien kausien ja pölyyntymisen lisääntyminen on huomioitu liikenneverkoston ylläpidossa (esim. pölyävät työvaiheet pyritään sovittamaan kuivien kausien ulkopuolelle).</t>
  </si>
  <si>
    <t xml:space="preserve">Liukkaudentorjunnan kohteet (tiet, kadut ja kiinteistöt) on priorisoitu ja dokumentoitu. </t>
  </si>
  <si>
    <t>Liikenneverkoston nykyisten kuivatusjärjestelyjen mitoitus on tarkistettu.</t>
  </si>
  <si>
    <t>Ympäristövaikutuksiltaan pienimpiä liukkaudentorjunnan keinoja on kartoitettu ja dokumentoitu.</t>
  </si>
  <si>
    <t>Kunnan hulevesiohjelman periaatteita noudatetaan liikenneverkoston suunnittelussa, mm. mahdollistetaan tulvareitit.</t>
  </si>
  <si>
    <t>Kasvillisuuden varjostava/viilentävä vaikutus liikenneverkoston suunnittelussa (kaavoituksessa) on otettu huomioon.</t>
  </si>
  <si>
    <t>Laajojen, monimuotoisten viheralueiden säilyminen ja niiden välisten viherkäytävien turvaaminen on yleisenä toimintatapana kaavoituksessa ja maankäytön suunnittelussa.</t>
  </si>
  <si>
    <t xml:space="preserve">Kunnan hulevesiohjelman periaatteita noudatetaan viheraluesuunnittelussa. </t>
  </si>
  <si>
    <t>Vieraslajien ja kasvitautien levittäytyminen Suomeen  huomioidaan viheralueiden kasvivalinnoissa.</t>
  </si>
  <si>
    <t>Luonnon monimuotoisuutta tukevaa kasvillisuutta valitaan ja istutetaan uusilla ja kunnostettavilla viheralueilla.</t>
  </si>
  <si>
    <t>Lahopuuta on tarkoituksella tuotu/jätetty kunnan viheralueille.</t>
  </si>
  <si>
    <t>Vieraslajien torjuntaa tuetaan, esim. rahoittamalla asukas- tai luonnonsuojeluyhdistyksien vieraslajitalkoita tai järjestämällä vieraslajitalkoita itse.</t>
  </si>
  <si>
    <t>Vieraslajeja poistetaan säännöllisesti kunnan viheralueilta.</t>
  </si>
  <si>
    <t>Olemassa olevat luontoarvot tunnistetaan asemakaavoitusprosesseissa.</t>
  </si>
  <si>
    <t>Elinympäristöjen ennallistamista on toteutettu viimeisen viiden vuoden aikana.</t>
  </si>
  <si>
    <t>Metsäpalovaroituksista on kiinteitä tiedotteita kunnan ulkoilureiteillä (esim. pääopasteiden yhteydessä ja/tai tulipaikalla).</t>
  </si>
  <si>
    <t>Viheralueiden valaistus sinisävyisistä valoista hyönteisystävällisempiin, himmeämpiin puna- ja keltasävyisiin valoihin on vaihdettu.</t>
  </si>
  <si>
    <t>Vieraslajien torjuntaan kohdistetut alueet on paikkatietona kunnan karttapalvelussa.</t>
  </si>
  <si>
    <t>Uudistettavilla alueilla viheralueiden ja erityisesti varjostavien puiden säilyttäminen on yleinen toimintatapa.</t>
  </si>
  <si>
    <t>Varavoimajärjestelmien käyttöön on osaavaa henkilökuntaa.</t>
  </si>
  <si>
    <t>Kunnan johtoryhmän toimintaa varten on saatavilla varavoimaa.</t>
  </si>
  <si>
    <t xml:space="preserve">Ajantasainen sisäinen tiedotussuunnitelma sähkökatkojen varalle on olemassa. </t>
  </si>
  <si>
    <t>Omatoimisesta 72 tuntia -varautumisesta mm. sähkö- ja vesikatkojen varalle on viestitty kuntalaisille viimeisen kahden vuoden aikana.</t>
  </si>
  <si>
    <t>Toimintasuunnitelma liikenneverkoston katkeamiselle on olemassa.</t>
  </si>
  <si>
    <t>Äkillisten voimakkaiden lumipyryjen varalle on olemassa toimintasuunnitelma (esim. mahdollisuus lisätä aurauskapasiteettia, aurausluokkien priorisointi, kunnossapitosopimukset, lumitilojen suunnittelu).</t>
  </si>
  <si>
    <t xml:space="preserve">Kunnan omat tulvariskikohteet on tunnistettu tulvavaara- ja tulvariskikarttojen avulla. </t>
  </si>
  <si>
    <t>Kunnalla on tarjota kriisiapua tulvatilanteissa ja niiden jälkeen.</t>
  </si>
  <si>
    <t>Rakennusjärjestyksissä alin suositeltava rakennuskorkeus vettymisestä kärsiville rakenteille on 0,5 m ylävesirajaa korkeammalla (HW50, kerran 50 vuodessa esiintyvä tulvakorkeus).</t>
  </si>
  <si>
    <t>Vesilaitoksen toimintoihin kohdistuvat riskitekijät on kartoitettu.</t>
  </si>
  <si>
    <t>Vesihuoltolaitoksen toimintoihin liittyvien riskien todennäköisyys ja seuraukset on arvioitu.</t>
  </si>
  <si>
    <t>Haavoittuvuudet ja korjaavat toimenpiteet on huomioitu varautumissuunnitelmassa.</t>
  </si>
  <si>
    <t>Varautumissuunnitelma on tehty ja se on ajantasainen.</t>
  </si>
  <si>
    <t>Tarvittavat tahot ovat tietoisia varautumissuunnitelmasta.</t>
  </si>
  <si>
    <t>Vedenottokaivot on rakennettu ja sijoitettu siten, että rankkasateiden ja tulvien aiheuttamat valuma- ja pintavedet eivät pääse suoraan kaivoon.</t>
  </si>
  <si>
    <t>Viemäriverkostojen mitoitus on tarkistettu.</t>
  </si>
  <si>
    <t>Viemäreiden satunnaispäästöt (esim. ylivuodot) on ennaltaehkäisty ja haitat minimoitu toimenpiteillä.</t>
  </si>
  <si>
    <t>Vuoto- ja hulevesien pääsy viemäreihin on estetty.</t>
  </si>
  <si>
    <t>Sekaviemäröinnistä luopuminen on suunniteltu.</t>
  </si>
  <si>
    <t>Uudet jätevesipumppaamot sijoitetaan pohjavesialueiden ja tulvavaara-alueiden ulkopuolelle.</t>
  </si>
  <si>
    <t xml:space="preserve">(Pienten) vesimuodostumien antoisuus on arvioitu. </t>
  </si>
  <si>
    <t>Varavesilähteet on kartoitettu.</t>
  </si>
  <si>
    <t>Varavesilähteiden käyttöönottovalmiuksia on kehitetty siirtoputkien rakentamisella.</t>
  </si>
  <si>
    <t>Siirtoputket on testattu ja huollettu säännöllisesti.</t>
  </si>
  <si>
    <t>Raakaveden mahdollisia laadullisia muutoksia ennakoidaan.</t>
  </si>
  <si>
    <t>Raakaveden määrää ja laatua tarkkaillaan.</t>
  </si>
  <si>
    <t>Tiedotussuunnitelma kuivuuden varalle on olemassa (osana varautumissuunnitelmaa).</t>
  </si>
  <si>
    <t xml:space="preserve">Kaikissa ylikuumenevissa kiinteistöissä on huolehdittu viilennyksestä. </t>
  </si>
  <si>
    <t>Kaukokylmäverkoston rakentamisen edut, pitkäaikaiset säästöt ja mahdollisuudet on selvitetty.</t>
  </si>
  <si>
    <t>Paikallisen julkisen liikenteen viilentämisestä on huolehdittu.</t>
  </si>
  <si>
    <t>https://www.doria.fi/bitstream/handle/10024/176898/Ilmastopaneeli%2010_2019%20Ilmastonmuutos-ja-vesihuolto_final.pdf?sequence=1&amp;isAllowed=y</t>
  </si>
  <si>
    <t>https://www.kuntaliitto.fi/julkaisut/rakennusjarjestyksen-laatimiseen/6-opas-ja-mallimaarayksia</t>
  </si>
  <si>
    <t>Epäsuoria, globaaleja vaikutuksia ovat:</t>
  </si>
  <si>
    <t>Kunnilla on tärkeä rooli ilmastonmuutokseen sopeutumisessa, sillä ilmastonmuutoksen vaikutukset kohdataan paikallisesti kunnissa. Kunta on vastuussa monista palvelutoiminnoista ja rakenteista, joiden toimivuudelle ilmastonmuutoksen vaikutukset aiheuttavat lisähaasteita.
Tämän työkalun tavoitteena on selkeyttää kuntien työntekijöille ja päättäjille, mitä ilmastonmuutokseen sopeutuminen tarkoittaa ja millaisilla käytännön toimenpiteillä sopeutumista voidaan edistää kunnissa. Työkalun tavoitteena on myös hahmottaa kunnille, millä tasolla heidän sopeutumisensa on. Työkalu on jaettu kahdeksaan eri aihealueeseen. Jokaisessa aihealueessa kerrotaan, miten ilmastonmuutos tulee vaikuttamaan kyseiseen aiheeseen, sekä listataan toimenpiteitä, joita kunta voi tehdä sopeutuakseen ilmastonmuutokseen.</t>
  </si>
  <si>
    <t>ILMASTONMUUTOKSEEN SOPEUTUMISEN TILANNE</t>
  </si>
  <si>
    <t>KUNTIEN SOPEUTUMISTOIMENPITEIDEN SEURANTATYÖKALU</t>
  </si>
  <si>
    <t>Ilmastonmuutoksen vaikutuksia Päijät-Hämeessä (PDF)</t>
  </si>
  <si>
    <t>Ilmastonmuutoksen vaikutuksia Etelä-Suomen talvessa (video)</t>
  </si>
  <si>
    <t>Ilmastonmuutoksen vaikutuksia Etelä-Suomen kesässä (video)</t>
  </si>
  <si>
    <r>
      <rPr>
        <b/>
        <sz val="12"/>
        <color theme="1"/>
        <rFont val="Calibri"/>
        <family val="2"/>
        <scheme val="minor"/>
      </rPr>
      <t>Ilmastonmuutos kunnissa</t>
    </r>
    <r>
      <rPr>
        <sz val="11"/>
        <color theme="1"/>
        <rFont val="Calibri"/>
        <family val="2"/>
        <scheme val="minor"/>
      </rPr>
      <t xml:space="preserve">
Ilmastonmuutosta ei voida enää peruuttaa, mutta muutosta voidaan edelleen hillitä ja siihen on syytä alkaa myös varautumaan ja sopeutumaan. Ilmastonmuutos vaikuttaa jo nyt Suomen sääoloihin, mutta suurimmat vaikutukset ovat vasta edessä. Suomen vuotuinen keskilämpötila on noussut 2 astetta 1880-luvulta nykypäivään.
Ilmastonmuutoksen suoria, ilmastollisia vaikutuksia ovat:
</t>
    </r>
  </si>
  <si>
    <t xml:space="preserve">
-	Sademäärät lisääntyvät, erityisesti talvisin
-	Rankkasateet voimistuvat
-	Sään ääriolosuhteet lisääntyvät ja voimistuvat
-	Talvet leudontuvat, ankarat pakkaset vähenevät
-	Liukkaus lisääntyy, kun lämpötila vaihtelee nollan molemmin puolin
-	Lumi- ja jääpeiteaika lyhenee
-	Talvenaikaiset tulvat yleistyvät
-	Talvenaikaiset myrskyvahingot lisääntyvät
-	Kevättulvat lievenevät Etelä-Suomessa
-	Kesät lämpenevät
-	Pidemmät ja kuumemmat hellejaksot yleistyvät, jonka johdosta terveyshaittojen odotetaan lisääntyvän
-	Sinilevät lisääntyvät
-	Kuivuusjaksot yleistyvät
-	Pohjavedessä esiintyy enemmän pinnankorkeus- ja laatuvaihteluja
-	Kasvukausi piteneminee, muutokset ruuantuotannossa
-	Kasvillisuusvyöhykkeet siirtyvät pohjoisempaan
-	Vieraslajeja saapuu Suomeen
</t>
  </si>
  <si>
    <t>Havaittujen riskien korjaavat toimenpiteet on suunniteltu</t>
  </si>
  <si>
    <t>Havaittujen riskien korjaavat toimenpiteet on toteutettu</t>
  </si>
  <si>
    <t>Toteutettu</t>
  </si>
  <si>
    <t>Lue lisää ilmastonmuutoksen vaikutuksista vesihuoltoon taulukon alta.</t>
  </si>
  <si>
    <t>Lähteet:</t>
  </si>
  <si>
    <t>Meriläinen, P., Lanki, T., Miettinen, I., Hokajärvi, A-M., Simola, A., Tiittanen, P. &amp; Yli-Tuomi T., 2019. Ilmastonmuutos ja vesihuolto - varautuminen ja terveysvaikutukset.  Viitattu 30.9.2024. Saatavissa</t>
  </si>
  <si>
    <r>
      <t>Toimiva vesihuolto on yksi</t>
    </r>
    <r>
      <rPr>
        <b/>
        <sz val="11"/>
        <color theme="1"/>
        <rFont val="Calibri"/>
        <family val="2"/>
        <scheme val="minor"/>
      </rPr>
      <t xml:space="preserve"> tärkeimmistä</t>
    </r>
    <r>
      <rPr>
        <sz val="11"/>
        <color theme="1"/>
        <rFont val="Calibri"/>
        <family val="2"/>
        <scheme val="minor"/>
      </rPr>
      <t xml:space="preserve"> yhteiskunnan toiminnan ja elämisen edellytyksistä. Vesihuoltolain mukaan vesihuoltolaitoksen on vastattava verkostoonsa liitettyjen kiinteistöjen vesihuoltopalvelujen saatavuudesta myös häiriötilanteissa. Lain mukaan laitoksen on oltava tietoinen raakavetensä </t>
    </r>
    <r>
      <rPr>
        <b/>
        <sz val="11"/>
        <color theme="1"/>
        <rFont val="Calibri"/>
        <family val="2"/>
        <scheme val="minor"/>
      </rPr>
      <t>määrään tai laatuun kohdistuvista riskeistä</t>
    </r>
    <r>
      <rPr>
        <sz val="11"/>
        <color theme="1"/>
        <rFont val="Calibri"/>
        <family val="2"/>
        <scheme val="minor"/>
      </rPr>
      <t xml:space="preserve">, laitteistonsa kunnosta ja </t>
    </r>
    <r>
      <rPr>
        <b/>
        <sz val="11"/>
        <color theme="1"/>
        <rFont val="Calibri"/>
        <family val="2"/>
        <scheme val="minor"/>
      </rPr>
      <t>vuotovesien</t>
    </r>
    <r>
      <rPr>
        <sz val="11"/>
        <color theme="1"/>
        <rFont val="Calibri"/>
        <family val="2"/>
        <scheme val="minor"/>
      </rPr>
      <t xml:space="preserve"> määrästä laitoksen vesijohto‐ ja viemäriverkostoissa. Ilmastonmuutoksen myötä yleistyvät sään ääri-ilmiöt, kuten kuivuus ja rankkasateiden yleistyminen, voivat aiheuttaa kohonneita riskejä vesihuoltolaitoksen toiminnalle. Riskejä kohdistuu niin talousveden tuotantoon kuin jäteveden hallittuun viemäröintiin ja jätevedenpuhdistukseen.
</t>
    </r>
  </si>
  <si>
    <t>Vesihuoltolaitoksen varautumissuunnitelma</t>
  </si>
  <si>
    <r>
      <rPr>
        <b/>
        <sz val="11"/>
        <color theme="1"/>
        <rFont val="Calibri"/>
        <family val="2"/>
        <scheme val="minor"/>
      </rPr>
      <t>Lisätietoja ilmastonmuutokseen sopeutumisesta vesihuollossa: Kesäiset helle- ja kuivuuskaudet</t>
    </r>
    <r>
      <rPr>
        <sz val="11"/>
        <color theme="1"/>
        <rFont val="Calibri"/>
        <family val="2"/>
        <scheme val="minor"/>
      </rPr>
      <t xml:space="preserve"> voivat heikentää veden laatua ja aiheuttaa riittävyysongelmia. Kuivuus voi aiheuttaa </t>
    </r>
    <r>
      <rPr>
        <b/>
        <sz val="11"/>
        <color theme="1"/>
        <rFont val="Calibri"/>
        <family val="2"/>
        <scheme val="minor"/>
      </rPr>
      <t xml:space="preserve">pohjaveden laadun- ja määränvaihtelua. </t>
    </r>
    <r>
      <rPr>
        <sz val="11"/>
        <color theme="1"/>
        <rFont val="Calibri"/>
        <family val="2"/>
        <scheme val="minor"/>
      </rPr>
      <t xml:space="preserve">
</t>
    </r>
    <r>
      <rPr>
        <b/>
        <sz val="11"/>
        <color theme="1"/>
        <rFont val="Calibri"/>
        <family val="2"/>
        <scheme val="minor"/>
      </rPr>
      <t>Tulvavesien</t>
    </r>
    <r>
      <rPr>
        <sz val="11"/>
        <color theme="1"/>
        <rFont val="Calibri"/>
        <family val="2"/>
        <scheme val="minor"/>
      </rPr>
      <t xml:space="preserve"> kulkeutuminen vesistöihin tai vedenottokaivoihin </t>
    </r>
    <r>
      <rPr>
        <b/>
        <sz val="11"/>
        <color theme="1"/>
        <rFont val="Calibri"/>
        <family val="2"/>
        <scheme val="minor"/>
      </rPr>
      <t>heikentää raakaveden laatua</t>
    </r>
    <r>
      <rPr>
        <sz val="11"/>
        <color theme="1"/>
        <rFont val="Calibri"/>
        <family val="2"/>
        <scheme val="minor"/>
      </rPr>
      <t xml:space="preserve"> etenkin pienissä pohjavesimuodostumissa ja jos pintavettä käytetään raakavetenä. Lumettomat ja roudattomat talvet lisäävät </t>
    </r>
    <r>
      <rPr>
        <b/>
        <sz val="11"/>
        <color theme="1"/>
        <rFont val="Calibri"/>
        <family val="2"/>
        <scheme val="minor"/>
      </rPr>
      <t>talvenaikaisia valumia</t>
    </r>
    <r>
      <rPr>
        <sz val="11"/>
        <color theme="1"/>
        <rFont val="Calibri"/>
        <family val="2"/>
        <scheme val="minor"/>
      </rPr>
      <t xml:space="preserve"> ja aiheuttavat pintaveden humuspitoisuuden nousua. Tämäkin vaikuttaa veden laatuun epäsuotuisasti. Rankkasateiden seurauksena viemäriverkkoon kohdistuva vesimäärä ylittää ajoittain järjestelmän kapasiteetin. Tulviessa orgaanista ainesta voi huuhtoutua viemäreihin. Viemäriverkko tulvii tai vettä joudutaan ohijuoksuttamaan, ja bakteereita ja ravinteita kulkeutuu vesistöihin. Tämä voi aiheuttaa vesiepidemioita.
Odotettavissa on, että vesihuollon vuotuiset investointitarpeet jopa kaksinkertaistuvat seuraavan 20 vuoden aikana. 
Vesihuoltolaitosten kohtamaat uhat ja varautumissuunnitelmat ovat yksilöllisiä. Vesihuoltolain mukaan ”Vesihuoltolaitos laatii ja pitää ajan tasalla suunnitelman häiriötilanteisiin varautumisesta sekä ryhtyy suunnitelman perusteella tarvittaviin toimenpiteisiin”. Varautumissuunnitelma suositellaan toteutettavan kunnan, valvonta- ja pelastusviranomaisen kanssa yhteistyössä.</t>
    </r>
  </si>
  <si>
    <t>Saarinen, R. Ilmastonmuutos vaikuttaa vesihuoltoon. Viitattu 30.9.2024. Saatavissa</t>
  </si>
  <si>
    <t>Finlex, 2001. Vesihuoltolaki. Viitattu 14.10.2024. Saatavissa</t>
  </si>
  <si>
    <t>Parjanne, A., Ahopelto, L. &amp; Parkkila, P., 2020. Ohjeita kuivuusriskien hallintasuunnitelman laadintaan. Viitattu 14.10.2024 Saatavissa</t>
  </si>
  <si>
    <t>Kärki, M., 2012. Varautumissuunnitelman laatiminen vesihuoltolaitokselle. Viitattu 30.9.2024. Saatavissa</t>
  </si>
  <si>
    <t>Vienonen, S., Rintala, J., Orvomaa, M., Santala, E. &amp; Maunula, M., 2012. Ilmastonmuutoksen vaikutukset ja sopeutumistarpeet vesihuollossa.  Viitattu 30.9.2024. Saatavissa</t>
  </si>
  <si>
    <t xml:space="preserve"> VESIHUOLTO</t>
  </si>
  <si>
    <r>
      <rPr>
        <b/>
        <sz val="11"/>
        <color theme="1"/>
        <rFont val="Calibri"/>
        <family val="2"/>
        <scheme val="minor"/>
      </rPr>
      <t>Lisätietoja ilmastonmuutokseen sopeutumisesta tulvissa ja hulevesissä:</t>
    </r>
    <r>
      <rPr>
        <sz val="11"/>
        <color theme="1"/>
        <rFont val="Calibri"/>
        <family val="2"/>
        <scheme val="minor"/>
      </rPr>
      <t xml:space="preserve"> Sademäärät kasvavat </t>
    </r>
    <r>
      <rPr>
        <b/>
        <sz val="11"/>
        <color theme="1"/>
        <rFont val="Calibri"/>
        <family val="2"/>
        <scheme val="minor"/>
      </rPr>
      <t>suhteellisesti eniten talvella</t>
    </r>
    <r>
      <rPr>
        <sz val="11"/>
        <color theme="1"/>
        <rFont val="Calibri"/>
        <family val="2"/>
        <scheme val="minor"/>
      </rPr>
      <t xml:space="preserve">, jolloin sade voi tulla </t>
    </r>
    <r>
      <rPr>
        <b/>
        <sz val="11"/>
        <color theme="1"/>
        <rFont val="Calibri"/>
        <family val="2"/>
        <scheme val="minor"/>
      </rPr>
      <t>vetenä tai lumena</t>
    </r>
    <r>
      <rPr>
        <sz val="11"/>
        <color theme="1"/>
        <rFont val="Calibri"/>
        <family val="2"/>
        <scheme val="minor"/>
      </rPr>
      <t xml:space="preserve">. Kun tähän yhdistetään talvien lämpenemisestä johtuva lämpötilojen vaihtelu nollan molemmin puolin ja siitä johtuva lumien sulaminen kesken talven, </t>
    </r>
    <r>
      <rPr>
        <b/>
        <sz val="11"/>
        <color theme="1"/>
        <rFont val="Calibri"/>
        <family val="2"/>
        <scheme val="minor"/>
      </rPr>
      <t>voidaan talvenaikaisten tulvien arvioida lisääntyvän</t>
    </r>
    <r>
      <rPr>
        <sz val="11"/>
        <color theme="1"/>
        <rFont val="Calibri"/>
        <family val="2"/>
        <scheme val="minor"/>
      </rPr>
      <t xml:space="preserve">.
Suurimmat sademäärät koetaan jatkossakin kesäaikaan. Kesäaikaisten </t>
    </r>
    <r>
      <rPr>
        <b/>
        <sz val="11"/>
        <color theme="1"/>
        <rFont val="Calibri"/>
        <family val="2"/>
        <scheme val="minor"/>
      </rPr>
      <t>rankkasateiden arvioidaan voimistuvan</t>
    </r>
    <r>
      <rPr>
        <sz val="11"/>
        <color theme="1"/>
        <rFont val="Calibri"/>
        <family val="2"/>
        <scheme val="minor"/>
      </rPr>
      <t xml:space="preserve">. Keskimääräinen sademäärä kesäisin pysyy Etelä-Suomessa ennallaan, Pohjois-Suomessa sademäärät lisääntyvät. Keväisin ja syksyisin sademäärät lisääntyvät koko maassa.
Suomessa tulvariskien hallinta on yleisesti hyvällä tasolla. Ilmastonmuutos osaltaan </t>
    </r>
    <r>
      <rPr>
        <b/>
        <sz val="11"/>
        <color theme="1"/>
        <rFont val="Calibri"/>
        <family val="2"/>
        <scheme val="minor"/>
      </rPr>
      <t>lisää tulvariskiä ja muuttaa tulvien esiintymisajankohtaa</t>
    </r>
    <r>
      <rPr>
        <sz val="11"/>
        <color theme="1"/>
        <rFont val="Calibri"/>
        <family val="2"/>
        <scheme val="minor"/>
      </rPr>
      <t>. Kevättulvat pienenevät ja aikaistuvat, mutta syys- ja talvitulvat yleistyvät ja voimistuvat. Hulevesitulvien arvioidaan lisääntyvän.</t>
    </r>
  </si>
  <si>
    <r>
      <rPr>
        <b/>
        <sz val="11"/>
        <color theme="1"/>
        <rFont val="Calibri"/>
        <family val="2"/>
        <scheme val="minor"/>
      </rPr>
      <t>Tulvat:</t>
    </r>
    <r>
      <rPr>
        <sz val="11"/>
        <color theme="1"/>
        <rFont val="Calibri"/>
        <family val="2"/>
        <scheme val="minor"/>
      </rPr>
      <t xml:space="preserve">
Vesistöalueiden ja rannikkoseudun tulvariskien hallintasuunnittelusta vastaa paikallinen ELY-keskus. Nämä suunnitelmat kuntien on otettava huomioon omaa toimintaa suunnitellessaan. </t>
    </r>
    <r>
      <rPr>
        <b/>
        <sz val="11"/>
        <color theme="1"/>
        <rFont val="Calibri"/>
        <family val="2"/>
        <scheme val="minor"/>
      </rPr>
      <t>Uusi rakentaminen tulee sijoittaa tulvariskialueiden ulkopuolelle</t>
    </r>
    <r>
      <rPr>
        <sz val="11"/>
        <color theme="1"/>
        <rFont val="Calibri"/>
        <family val="2"/>
        <scheme val="minor"/>
      </rPr>
      <t xml:space="preserve"> tai muutoin varmistaa tulvariskien hallinta kaikilla rakennettavilla alueilla. Kunnan alueella saattaa olla myös pienimuotoisempia koettuja tulvariskialueita, kuten matalissa maastonkohdissa sijaitsevia rakennuksia, vaikkei lähistöllä olisikaan vesistöjä.
</t>
    </r>
    <r>
      <rPr>
        <b/>
        <sz val="11"/>
        <color theme="1"/>
        <rFont val="Calibri"/>
        <family val="2"/>
        <scheme val="minor"/>
      </rPr>
      <t>Lisääntyvät sateet ja lumien sulamisvedet lisäävät vesistötulvariskiä</t>
    </r>
    <r>
      <rPr>
        <sz val="11"/>
        <color theme="1"/>
        <rFont val="Calibri"/>
        <family val="2"/>
        <scheme val="minor"/>
      </rPr>
      <t xml:space="preserve"> ja voivat aiheuttaa uhkia jokien varsilla oleville kiinteistöille ja toiminnoille, kuten vesihuoltolaitoksille. Tulvavesi voi myös kuljettaa mukanaan roskaa tai muuta materiaalia. 
Tulvan uhatessa tai sen aikana </t>
    </r>
    <r>
      <rPr>
        <b/>
        <sz val="11"/>
        <color theme="1"/>
        <rFont val="Calibri"/>
        <family val="2"/>
        <scheme val="minor"/>
      </rPr>
      <t>kunnan vastuulla on suojella tietoliikenneyhteyksiä, omia rakenteita ja toimintaa</t>
    </r>
    <r>
      <rPr>
        <sz val="11"/>
        <color theme="1"/>
        <rFont val="Calibri"/>
        <family val="2"/>
        <scheme val="minor"/>
      </rPr>
      <t xml:space="preserve"> (esim. vesihuolto, koulut, päiväkodit) ja huolehtia toiminnan jatkumisesta. Lisäksi kunta tukee pelastusviranomaisia tulvasuojelussa (esim. hätämajoittaminen, työvoiman ja kaluston luovutus).</t>
    </r>
  </si>
  <si>
    <r>
      <t xml:space="preserve">Ilmastonmuutoksen myötä sateisuuden arvioidaan lisääntyvän Suomessa noin 6-11 % vuoteen 2050 mennessä vuosien 1981-2010 tasosta. Tämän jälkeinen sademäärien kasvu riippuu kasvihuonekaasupäästöjen määrästä, mutta </t>
    </r>
    <r>
      <rPr>
        <b/>
        <sz val="11"/>
        <color theme="1"/>
        <rFont val="Calibri"/>
        <family val="2"/>
        <scheme val="minor"/>
      </rPr>
      <t xml:space="preserve">sademäärät tulevat joka tapauksessa kasvamaan </t>
    </r>
    <r>
      <rPr>
        <sz val="11"/>
        <color theme="1"/>
        <rFont val="Calibri"/>
        <family val="2"/>
        <scheme val="minor"/>
      </rPr>
      <t xml:space="preserve">tämän jälkeenkin.
</t>
    </r>
  </si>
  <si>
    <t>Lue lisää ilmastonmuutoksen vaikutuksista tulviin ja hulevesiin taulukon alta.</t>
  </si>
  <si>
    <t>Vesi.fi, 2022. Hulevesien aiheuttamat tulvariskit. Viitattu 2.10.2024. Saatavissa</t>
  </si>
  <si>
    <t>Lahti, R., 2023. Hulevesien hallinta- ja viivytyskeinot. Viitattu 2.10.2024. Saatavissa</t>
  </si>
  <si>
    <t>Ilmasto-opas, 2019. Tulviin voidaan varautua tulvariskien hallintatoimilla. Viitattu 2.10.2024. Saatavissa</t>
  </si>
  <si>
    <t>Ala-Prinkkala, M., 2019. Hulevesitulva voi iskeä kaupungissa. Viitattu 2.10.2024. Saatavissa</t>
  </si>
  <si>
    <t>Vesi.fi, 2021. Ilmastonmuutos muuttaa tulvia. Viitattu 2.10.2024. Saatavissa</t>
  </si>
  <si>
    <t xml:space="preserve">Ilmasto-opas, 2017.  Sademäärät kasvavat ja rankkasateet voimistuvat. Viitattu 2.10.2024. Saatavissa </t>
  </si>
  <si>
    <r>
      <t xml:space="preserve">Ilmastonmuutoksen vaikutukset liikenteessä näkyvät mm. sään ääri-ilmiöiden (rankkasateet, rankat lumisateet, jäätävän sateen lisääntyminen, myrskytuhot ja puunkaatumiset, pitkät kuivuusjaksot) ja niistä aiheutuvien onnettomuuksien, vaurioitumisten ja liikenteen hidastumisen riskien lisääntymisenä. Sääolosuhteet ovat jo nyt merkittävimpien liikenteen häiriöiden aiheuttajia. Ilmastonmuutos tulee lisäämään </t>
    </r>
    <r>
      <rPr>
        <b/>
        <sz val="11"/>
        <rFont val="Calibri"/>
        <family val="2"/>
        <scheme val="minor"/>
      </rPr>
      <t>tienpidon kustannuksia, vaikeuttamaan liikkumista ja vaarantamaan liikenneturvallisuutta.</t>
    </r>
    <r>
      <rPr>
        <sz val="11"/>
        <rFont val="Calibri"/>
        <family val="2"/>
        <scheme val="minor"/>
      </rPr>
      <t xml:space="preserve"> Liikenneverkostolla tarkoitetaan tässä työkalussa teitä, katuja, jalankulku- ja pyöräilyväyliä ja pysäköintialueita.
</t>
    </r>
  </si>
  <si>
    <t>Lue lisää ilmastonmuutoksen vaikutuksista liikennejärjestelmään taulukon alta.</t>
  </si>
  <si>
    <r>
      <rPr>
        <b/>
        <sz val="11"/>
        <rFont val="Calibri"/>
        <family val="2"/>
        <scheme val="minor"/>
      </rPr>
      <t xml:space="preserve">Lisätietoja ilmastonmuutokseen sopeutumisesta liikennejärjestelmässä: </t>
    </r>
    <r>
      <rPr>
        <sz val="11"/>
        <rFont val="Calibri"/>
        <family val="2"/>
        <scheme val="minor"/>
      </rPr>
      <t xml:space="preserve">Talvien leudontumisen seurauksena lämpötila vaihtelee yhä enemmän nollan molemmin puolin ja </t>
    </r>
    <r>
      <rPr>
        <b/>
        <sz val="11"/>
        <rFont val="Calibri"/>
        <family val="2"/>
        <scheme val="minor"/>
      </rPr>
      <t>liukkaus lisääntyy</t>
    </r>
    <r>
      <rPr>
        <sz val="11"/>
        <rFont val="Calibri"/>
        <family val="2"/>
        <scheme val="minor"/>
      </rPr>
      <t>. Tämä asettaa haasteita liikenneverkoston kunnossapidolle ja on näkynyt jo nyt mm.</t>
    </r>
    <r>
      <rPr>
        <b/>
        <sz val="11"/>
        <rFont val="Calibri"/>
        <family val="2"/>
        <scheme val="minor"/>
      </rPr>
      <t xml:space="preserve"> hiekoitusmateriaalin kulumisen lisääntymisenä</t>
    </r>
    <r>
      <rPr>
        <sz val="11"/>
        <rFont val="Calibri"/>
        <family val="2"/>
        <scheme val="minor"/>
      </rPr>
      <t>. Liukastumistapaturmien arvioidaan lisääntyvän. Pitkällä aikavälillä sulamis-jäätymissyklisyyden lisääntyminen aiheuttaa myös</t>
    </r>
    <r>
      <rPr>
        <b/>
        <sz val="11"/>
        <rFont val="Calibri"/>
        <family val="2"/>
        <scheme val="minor"/>
      </rPr>
      <t xml:space="preserve"> rakenteiden eroosiota</t>
    </r>
    <r>
      <rPr>
        <sz val="11"/>
        <rFont val="Calibri"/>
        <family val="2"/>
        <scheme val="minor"/>
      </rPr>
      <t xml:space="preserve">. Talviaikaisten sateiden lisääntyminen lisää myös </t>
    </r>
    <r>
      <rPr>
        <b/>
        <sz val="11"/>
        <rFont val="Calibri"/>
        <family val="2"/>
        <scheme val="minor"/>
      </rPr>
      <t>kelirikkokautta ja kelirikkovahinkoja</t>
    </r>
    <r>
      <rPr>
        <sz val="11"/>
        <rFont val="Calibri"/>
        <family val="2"/>
        <scheme val="minor"/>
      </rPr>
      <t xml:space="preserve">. Sateisuus lisääntyy suhteellisesti eniten talvella, ja myös runsaita yksittäisiä lumisateita voi esiintyä. 
Kesäaikaiset kuivat kaudet aiheuttavat pohjavesien pintojen laskemista, joka voi aiheuttaa </t>
    </r>
    <r>
      <rPr>
        <b/>
        <sz val="11"/>
        <rFont val="Calibri"/>
        <family val="2"/>
        <scheme val="minor"/>
      </rPr>
      <t>painumia</t>
    </r>
    <r>
      <rPr>
        <sz val="11"/>
        <rFont val="Calibri"/>
        <family val="2"/>
        <scheme val="minor"/>
      </rPr>
      <t xml:space="preserve"> tieverkostossa. Kuivat kaudet lisäävät myös </t>
    </r>
    <r>
      <rPr>
        <b/>
        <sz val="11"/>
        <rFont val="Calibri"/>
        <family val="2"/>
        <scheme val="minor"/>
      </rPr>
      <t>pölyisyyttä</t>
    </r>
    <r>
      <rPr>
        <sz val="11"/>
        <rFont val="Calibri"/>
        <family val="2"/>
        <scheme val="minor"/>
      </rPr>
      <t xml:space="preserve">, mikä heikentää näkyvyyttä liikenteessä ja voi aiheuttaa terveyshaittoja esim. jalankulkijoille.
Pysäköintialueet voivat olla suuria vettä läpäisemättömiä pintoja, joilta syntyy paljon haitta-aineita sisältävää hulevettä. Hulevesien hallintakeinoja pysäköintialueilla ovat mm. läpäisevät pinnat, viherpainanteet parkkiruutujen välissä ja muut hulevesien viivytys– ja imeytysratkaisut.
Ääri-ilmasto-olosuhteet tulevat lisäämään liikenneverkostojen huolto- ja korjaustarvetta. </t>
    </r>
    <r>
      <rPr>
        <b/>
        <sz val="11"/>
        <rFont val="Calibri"/>
        <family val="2"/>
        <scheme val="minor"/>
      </rPr>
      <t>Mitä paremmassa kunnossa liikenneinfrastruktuuri on, sitä paremmin se kestää ilmastonmuutoksen vaikutuksia.</t>
    </r>
    <r>
      <rPr>
        <sz val="11"/>
        <rFont val="Calibri"/>
        <family val="2"/>
        <scheme val="minor"/>
      </rPr>
      <t xml:space="preserve"> Ilmastonmuutokseen sopeutuminen edellyttää liikennejärjestelmän toimijoilta tietoisuuden lisäämistä sää- ja ilmastoriskeistä. Liikenteen sopeutumisella on erityistä merkitystä alueellisen elinvoimaisuuden sekä elinkeinoelämän edellytysten kannalta.</t>
    </r>
  </si>
  <si>
    <t>Maa- ja metsätalousministeriö, 2005. Ilmastonmuutoksen kansallinen sopeutumisstrategia. Viitattu 4.10.2024. Saatavissa</t>
  </si>
  <si>
    <t>Kuntaliitto, 2020. Kuinka kunnat kohtaavat ilmastonmuutoksen? Viitattu 4.10.2024. Saatavissa</t>
  </si>
  <si>
    <t>Valtioneuvosto, 2021. Valtakunnallinen liikennejärjestelmäsuunnitelma vuosille 2021–2032. Viitattu 4.10.2024. Saatavissa</t>
  </si>
  <si>
    <r>
      <rPr>
        <b/>
        <sz val="11"/>
        <color theme="1"/>
        <rFont val="Calibri"/>
        <family val="2"/>
        <scheme val="minor"/>
      </rPr>
      <t>Viheralueet ovat osa ilmastonmuutokseen sopeutumisen ratkaisua</t>
    </r>
    <r>
      <rPr>
        <sz val="11"/>
        <color theme="1"/>
        <rFont val="Calibri"/>
        <family val="2"/>
        <scheme val="minor"/>
      </rPr>
      <t>, kun ne suunnitellaan uudet ilmasto-olosuhteet huomioon ottaen. Ilmastonmuutoksen vaikutukset luonnossa ja viheralueilla ovat</t>
    </r>
    <r>
      <rPr>
        <b/>
        <sz val="11"/>
        <color theme="1"/>
        <rFont val="Calibri"/>
        <family val="2"/>
        <scheme val="minor"/>
      </rPr>
      <t xml:space="preserve"> kasvukauden pidentyminen, lajiston muuttuminen</t>
    </r>
    <r>
      <rPr>
        <sz val="11"/>
        <color theme="1"/>
        <rFont val="Calibri"/>
        <family val="2"/>
        <scheme val="minor"/>
      </rPr>
      <t xml:space="preserve"> ja metsäpalojen syttymisherkkyyden lisääntyminen. Roudan syvyys vähenee ja routa-aika vähenee. Erilaisilla viherrakenteilla voidaan ratkaista esim. lämpösaareke- ja hulevesihaasteita. 
</t>
    </r>
  </si>
  <si>
    <t>Lue lisää ilmastonmuutoksen vaikutuksista viheralueisiin ja luontoon taulukon alta.</t>
  </si>
  <si>
    <r>
      <rPr>
        <b/>
        <sz val="11"/>
        <color theme="1"/>
        <rFont val="Calibri"/>
        <family val="2"/>
        <scheme val="minor"/>
      </rPr>
      <t>Lisätietoja ilmastonmuutokseen sopeutumisesta viheralueilla ja luonnossa:</t>
    </r>
    <r>
      <rPr>
        <sz val="11"/>
        <color theme="1"/>
        <rFont val="Calibri"/>
        <family val="2"/>
        <scheme val="minor"/>
      </rPr>
      <t xml:space="preserve"> Ilmastonmuutos aiheuttaa muutoksia ja ennalta-arvaamattomiakin ketjureaktioita luonnossa, niin kasvi- kuin eläinlajistoissa. Suomeen saapuu lämpenevästä ilmastosta hyötyviä </t>
    </r>
    <r>
      <rPr>
        <b/>
        <sz val="11"/>
        <color theme="1"/>
        <rFont val="Calibri"/>
        <family val="2"/>
        <scheme val="minor"/>
      </rPr>
      <t>vieraslajeja</t>
    </r>
    <r>
      <rPr>
        <sz val="11"/>
        <color theme="1"/>
        <rFont val="Calibri"/>
        <family val="2"/>
        <scheme val="minor"/>
      </rPr>
      <t xml:space="preserve">, samalla kun pohjoisiin olosuhteisiin sopeutuneet lajit joutuvat siirtymään yhä pohjoisemmaksi. Osa vieraslajeista leviää tehokkaasti ja aggressiivisesti (esim. jättipalsami) vallaten alaa alkuperäiseltä lajistolta, köyhdyttäen luonnon monimuotoisuutta.
Ilmastonmuutos on yksi syy </t>
    </r>
    <r>
      <rPr>
        <b/>
        <sz val="11"/>
        <color theme="1"/>
        <rFont val="Calibri"/>
        <family val="2"/>
        <scheme val="minor"/>
      </rPr>
      <t>luonnon monimuotoisuuden heikkenemiseen</t>
    </r>
    <r>
      <rPr>
        <sz val="11"/>
        <color theme="1"/>
        <rFont val="Calibri"/>
        <family val="2"/>
        <scheme val="minor"/>
      </rPr>
      <t xml:space="preserve"> ja lajien harvinaistumiseen. Suurin syy eliölajien uhanalaisuuteen on metsien yksipuolistuminen ja pirstoutuminen. Ekosysteemipalvelut, jotka tuottavat meille esim. ruokaa, puhdasta vettä, puuta rakennusmateriaaliksi ja kierrättävät ravinteita, ovat uhattuna luonnon monimuotoisuuden vähentyessä. Tämä on näkynyt mm. pölyttäjien vähentymisenä.
</t>
    </r>
    <r>
      <rPr>
        <b/>
        <sz val="11"/>
        <color theme="1"/>
        <rFont val="Calibri"/>
        <family val="2"/>
        <scheme val="minor"/>
      </rPr>
      <t>Kaavoituksella ja viheralueiden suunnittelulla</t>
    </r>
    <r>
      <rPr>
        <sz val="11"/>
        <color theme="1"/>
        <rFont val="Calibri"/>
        <family val="2"/>
        <scheme val="minor"/>
      </rPr>
      <t xml:space="preserve"> voidaan tarttua moniin ilmastonmuutoksen mukanaan tuomiin haasteisiin, kuten hulevesiin, lämpösaarekeilmiöön ja luonnon monimuotoisuuden säilyttämiseen. Kaavoituksessa voidaan taata </t>
    </r>
    <r>
      <rPr>
        <b/>
        <sz val="11"/>
        <color theme="1"/>
        <rFont val="Calibri"/>
        <family val="2"/>
        <scheme val="minor"/>
      </rPr>
      <t>riittävän laajat yhtenäiset viheralueet sekä niiden väliset toimivat ekologiset yhteydet</t>
    </r>
    <r>
      <rPr>
        <sz val="11"/>
        <color theme="1"/>
        <rFont val="Calibri"/>
        <family val="2"/>
        <scheme val="minor"/>
      </rPr>
      <t>, jotka ovat välttämättömiä luonnon monimuotoisuuden säilymisen kannalta. Viheralueille voidaan myös valita monimuotoisuutta tukevia ja uusia ilmasto-olosuhteita kestäviä kasveja, tai kunta voi perustaa esim. niityn tai kedon. Lahopuun lisääminen ja viheralueiden hallittu hoitamattomuus tukevat myös luonnon monimuotoisuutta.
Kesäkauden pidentyessä viheralueiden käyttöasteen arvioidaan lisääntyvän. Käyttöasteen lisääntyminen kuluttaa viheralueita ja maaperää enemmän, joka voi näkyä huoltotarpeen lisääntymisenä. Viheralueilta todennäköisesti haetaan myös viilennystä kesähelteillä. Tämä on hyvä muistaa mm. suunnittelemalla varjostusta ja levähdyspaikkojen sijoittelussa.</t>
    </r>
  </si>
  <si>
    <t>Yrjölä, T. &amp; Viinanen, J., 2012. Keinoja ilmastonmuutokseen
sopeutumiseksi Helsingin kaupungissa. Viitattu 10.10.2024. Saatavissa</t>
  </si>
  <si>
    <t>Helsingin seudun ympäristöpalvelut, 2010. Pääkaupunkiseudun ilmastonmuutokseen sopeutumisen strategia. Viitattu 10.10.2024. Saatavissa</t>
  </si>
  <si>
    <t>Espoo, 2022. Espoon ilmastonmuutokseen sopeutumisen tiekartta 2022-2025. Viitattu 10.10.2024. Saatavissa</t>
  </si>
  <si>
    <t>Barman, T., 2021. Rakennetun ympäristön luonnon monimuotoisuuden edistäminen kunnossapidon keinoin. Viitattu 10.10.2024. Saatavissa</t>
  </si>
  <si>
    <t>Pirinen, P. Hyönteiset ja valosaaste. Viitattu 10.10.2024. Saatavissa</t>
  </si>
  <si>
    <t>Lahden ympäristövahti. Kaupunkivihreä ja sopeutuminen. Viitattu 11.10.2024. Saatavissa</t>
  </si>
  <si>
    <t>Uronen, C., 2019. Ekologinen verkoston turvaa eläinten elinmahdollisuuksia kaupunkialueella. Viitattu 11.10.2024. Saatavissa</t>
  </si>
  <si>
    <t>Valtioneuvosto, 2023. Valtioneuvoston selonteko kansallisesta ilmastonmuutokseen sopeutumissuunnitelmasta vuoteen 2030. Viitattu 7.10.2024. Saatavissa</t>
  </si>
  <si>
    <t>Helsinki, 2014. Porttipuiston parkkipaikan hulevesien hallintarakenteet. Viitattu 7.10.2024. Saatavissa</t>
  </si>
  <si>
    <t>Lapin ELY-keskus. Omatoiminen tulviin varautuminen. Viitattu 3.10.2024. Saatavissa</t>
  </si>
  <si>
    <t>Niemelä, T., 2018. Tulvien aiheuttamat seuraukset ja niihin vaikuttavat tekijät. Viitattu 3.10.2024. Saatavissa</t>
  </si>
  <si>
    <r>
      <t xml:space="preserve">Tämän työkalun metsäosuus keskittyy kuntien omistamiin talousmetsiin, ei niinkään virkistyskäytössä oleviin taajamametsiin.
Ilmastonmuutoksen ja yleisen lämpenemisen myötä puuston kasvu kiihtyy. Toisaalta helteisten kuivien kausien seurauksena puuston pituuskasvu hidastuu. Ilmastonmuutoksen myötä sään ääri-ilmiöiden määrä ja voimakkuus tyypillisesti kasvavat. Vaikka lämpösumman kasvu lisäisi puiden kasvua, </t>
    </r>
    <r>
      <rPr>
        <b/>
        <sz val="11"/>
        <color theme="1"/>
        <rFont val="Calibri"/>
        <family val="2"/>
        <scheme val="minor"/>
      </rPr>
      <t>pidentyvät kuivat jaksot aiheuttavat haasteita</t>
    </r>
    <r>
      <rPr>
        <sz val="11"/>
        <color theme="1"/>
        <rFont val="Calibri"/>
        <family val="2"/>
        <scheme val="minor"/>
      </rPr>
      <t xml:space="preserve"> mm. kuusten kasvulle. Pitkät kuivuuskaudet yhdistettyinä helteisiin lisäävät metsä- ja maastopalojen todennäköisyyttä ja voimakkuutta.
</t>
    </r>
  </si>
  <si>
    <t>Lue lisää ilmastonmuutoksen vaikutuksista metsiin taulukon alta.</t>
  </si>
  <si>
    <r>
      <rPr>
        <b/>
        <sz val="11"/>
        <color theme="1"/>
        <rFont val="Calibri"/>
        <family val="2"/>
        <scheme val="minor"/>
      </rPr>
      <t>Lisätietoja ilmastonmuutokseen sopeutumisesta metsissä: Talvet leudontuvat ja sateisuus lisääntyy</t>
    </r>
    <r>
      <rPr>
        <sz val="11"/>
        <color theme="1"/>
        <rFont val="Calibri"/>
        <family val="2"/>
        <scheme val="minor"/>
      </rPr>
      <t xml:space="preserve"> erityisesti talvella. Tuulituhojen todennäköisyys kasvaa, kun</t>
    </r>
    <r>
      <rPr>
        <b/>
        <sz val="11"/>
        <color theme="1"/>
        <rFont val="Calibri"/>
        <family val="2"/>
        <scheme val="minor"/>
      </rPr>
      <t xml:space="preserve"> routaa on yhä vähemmän</t>
    </r>
    <r>
      <rPr>
        <sz val="11"/>
        <color theme="1"/>
        <rFont val="Calibri"/>
        <family val="2"/>
        <scheme val="minor"/>
      </rPr>
      <t xml:space="preserve">. Erityisesti havumetsiin kohdistuvat </t>
    </r>
    <r>
      <rPr>
        <b/>
        <sz val="11"/>
        <color theme="1"/>
        <rFont val="Calibri"/>
        <family val="2"/>
        <scheme val="minor"/>
      </rPr>
      <t>tuuli/myrskytuhot</t>
    </r>
    <r>
      <rPr>
        <sz val="11"/>
        <color theme="1"/>
        <rFont val="Calibri"/>
        <family val="2"/>
        <scheme val="minor"/>
      </rPr>
      <t xml:space="preserve"> voivat lisätä myös muita tuhoja, mikäli tuoreita tuhopuita ei korjata metsistä pois metsätuholain edellyttämällä tavalla. Lämpötilan voimakkaat vaihtelut nollan molemmin puolin voivat häiritä puiden talvilepoa. Myös puiden korjuu talvella vaikeutuu, kun maa on pehmeämpää roudan vähenemisen takia.
</t>
    </r>
    <r>
      <rPr>
        <b/>
        <sz val="11"/>
        <color theme="1"/>
        <rFont val="Calibri"/>
        <family val="2"/>
        <scheme val="minor"/>
      </rPr>
      <t>Tuhohyönteisten</t>
    </r>
    <r>
      <rPr>
        <sz val="11"/>
        <color theme="1"/>
        <rFont val="Calibri"/>
        <family val="2"/>
        <scheme val="minor"/>
      </rPr>
      <t xml:space="preserve"> määrä kasvaa Suomessa, ja ilmastonmuutos kiihdyttää tätä kehityskulkua. Esim. kirjanpainajatuhot ovat eteläisessä Suomessa lisääntyneet viime vuosikymmenien aikana. Juurikäävän on ennustettu lisääntyvän Hämeessä. 
Ilmastonmuutoksen vuoksi on yhä tärkeämpää valita </t>
    </r>
    <r>
      <rPr>
        <b/>
        <sz val="11"/>
        <color theme="1"/>
        <rFont val="Calibri"/>
        <family val="2"/>
        <scheme val="minor"/>
      </rPr>
      <t>kasvuolosuhteisiin sopivat puulajit</t>
    </r>
    <r>
      <rPr>
        <sz val="11"/>
        <color theme="1"/>
        <rFont val="Calibri"/>
        <family val="2"/>
        <scheme val="minor"/>
      </rPr>
      <t>. Kasvatettavat puulajit valitaan kasvupaikan rehevyyden ja maalajin mukaan. Suomessa metsätalouden keskeinen haavoittuvuustekijä on, että puustorakenne on mm. kasvupaikkaolosuhteiden vuoksi yksipuolista keskittyen lähinnä kahteen puulajiin, mäntyyn ja kuuseen. Nykytiedon valossa suositellaan mahdollisuuksien mukaan sekapuustoisuuden lisäämistä; kuusen joukkoon luontaista täydennystä männystä ja koivusta. Metsänuudistaminen sekaviljelynä useammalla puulajilla tai koivuvaltaisten metsien kasvattaminen on myös järkevää, vaikkakin nuoren sekametsän onnistunut kasvattaminen on myös haastavaa.</t>
    </r>
  </si>
  <si>
    <t>Metsäkeskus, 2024. Muut arvokkaat elinympäristöt ja luontokohteet. Viitattu 14.10.2024. Saatavissa</t>
  </si>
  <si>
    <t>Metsäkeskus, 2022. Tulkintasuosituksia metsälain 10 pykälän tarkoittamien erityisen tärkeiden elinympäristöjen rajaamisesta ja käsittelystä. Viitattu 15.10.2024. Saatavissa</t>
  </si>
  <si>
    <t>Kukkanen, A-M., 2012. Metsät ja ilmastonmuutos kunnissa. Viitattu 15.10.2024. Saatavissa</t>
  </si>
  <si>
    <t>Maa- ja metsätalousministeriö, 2024. Ilmastonmuutokseen sopeutuminen metsätilan hoidossa. Viitattu 14.10.2024. Saatavissa</t>
  </si>
  <si>
    <t>Lehtonen, I., Venäläinen, A. &amp; Grekov, H., 2020. Ilmastonmuutoksen vaikutukset Suomessa metsänhoidon näkökulmasta. Viitattu 14.10.2024. Saatavissa</t>
  </si>
  <si>
    <t>Tapio.fi, 2021. Miten metsiä hoidetaan ilmastokestävästi? Viitattu 15.10.2024. Saatavissa</t>
  </si>
  <si>
    <t>Sarvaala, M. &amp; Toivoniemi, J. Metsien riskit muuttuvassa ilmastossa. Erityistarkastelussa Häme. Viitattu 14.10.2024. Saatavissa</t>
  </si>
  <si>
    <t>Lue lisää ilmastonmuutoksen vaikutuksista sähkökatkoihin taulukon alta.</t>
  </si>
  <si>
    <t>Kuntaliitto, 2022. Varautuminen sähkökatkoihin tulevana talvena. Viitattu 9.9.2024. Saatavissa</t>
  </si>
  <si>
    <t>Kuntaliitto, 2020. Kuinka kunnat kohtaavat ilmastonmuutoksen. Viitattu 9.9.2024. Saatavissa</t>
  </si>
  <si>
    <t>Kuntaliitto, 2023. Miten viestiä varautumisesta kuntalaisille kunnan verkkosivuilla? Viitattu 9.9.2024. Saatavissa</t>
  </si>
  <si>
    <t>Kuntaliitto, 2024. Kuntien varautuminen ja turvallisuus. Viitattu 10.9.2024. Saatavissa</t>
  </si>
  <si>
    <t>Puolustusministeriö, 2009. Pitkä sähkökatko ja yhteiskunnan elintärkeiden toimintojen turvaaminen. Viitattu 10.9.2024. Saatavissa</t>
  </si>
  <si>
    <t>Fingrid-lehti, 2022. Kuntien pitää varautua sähkökatkoihin. Viitattu 10.9.2024. Saatavissa</t>
  </si>
  <si>
    <t>Finlex, 2022. Valtioneuvoston asetus varautumissuunnitelmaan sisällytettävästä sähkönkäyttöpaikkojen etusijajärjestyksestä. Viitattu 9.9.2024. Saatavissa</t>
  </si>
  <si>
    <r>
      <rPr>
        <b/>
        <sz val="18"/>
        <color theme="5" tint="-0.249977111117893"/>
        <rFont val="Calibri"/>
        <family val="2"/>
        <scheme val="minor"/>
      </rPr>
      <t xml:space="preserve"> </t>
    </r>
    <r>
      <rPr>
        <b/>
        <sz val="22"/>
        <color theme="5" tint="-0.249977111117893"/>
        <rFont val="Calibri"/>
        <family val="2"/>
        <scheme val="minor"/>
      </rPr>
      <t>RAKENNUKSET</t>
    </r>
  </si>
  <si>
    <t xml:space="preserve">
Ilmastonmuutoksen, kuten esimerkiksi ilmaston lämpenemisen ja sateisuuden lisääntymisen myötä rakennukset kohtaavat uusia haasteita, jotka vaikuttavat niiden kestävyyteen, huollettavuuteen ja viihtyvyyteen. Kun olosuhteet muuttuvat, niihin pitäisi pystyä sopeutumaan. Parhaiten tämä tapahtuu ennakoimalla tulevia ilmasto-olosuhteita, haasteita ja tarpeita.
</t>
  </si>
  <si>
    <t>Lue lisää ilmastonmuutoksen vaikutuksista rakennuksiin taulukon alta.</t>
  </si>
  <si>
    <r>
      <rPr>
        <b/>
        <sz val="11"/>
        <color theme="1"/>
        <rFont val="Calibri"/>
        <family val="2"/>
        <scheme val="minor"/>
      </rPr>
      <t>Lisätietoja ilmastonmuutokseen sopeutumisesta rakennuksissa:</t>
    </r>
    <r>
      <rPr>
        <sz val="11"/>
        <color theme="1"/>
        <rFont val="Calibri"/>
        <family val="2"/>
        <scheme val="minor"/>
      </rPr>
      <t xml:space="preserve"> Ilmaston keskilämpötilan nousu ja lisääntyvät sään ääri-ilmiöt lisäävät kesäisten lämpötilojen ääriarvoja, mikä puolestaan </t>
    </r>
    <r>
      <rPr>
        <b/>
        <sz val="11"/>
        <color theme="1"/>
        <rFont val="Calibri"/>
        <family val="2"/>
        <scheme val="minor"/>
      </rPr>
      <t>kasvattaa rakennusten jäähdytystarvetta</t>
    </r>
    <r>
      <rPr>
        <sz val="11"/>
        <color theme="1"/>
        <rFont val="Calibri"/>
        <family val="2"/>
        <scheme val="minor"/>
      </rPr>
      <t xml:space="preserve"> ja ilmanvaihdon toimivuuden merkittävyyttä. Samanaikaisesti ilmastonmuutoksen arvioidaan lisäävän sademääriä ja rankkasateita, mikä vaikuttaa </t>
    </r>
    <r>
      <rPr>
        <b/>
        <sz val="11"/>
        <color theme="1"/>
        <rFont val="Calibri"/>
        <family val="2"/>
        <scheme val="minor"/>
      </rPr>
      <t>rakennusten sadevesien hallintaan ja (hulevesi)tulvariskiin</t>
    </r>
    <r>
      <rPr>
        <sz val="11"/>
        <color theme="1"/>
        <rFont val="Calibri"/>
        <family val="2"/>
        <scheme val="minor"/>
      </rPr>
      <t xml:space="preserve">. Suomessa on pitkään osattu ottaa huomioon sateet rakentamisessa, mutta voimistuvat rankkasateet ja tulvat tulee ottaa jatkossa huomioon entistä enemmän. Kun talvet leudontuvat ja sateisuus lisääntyy talviaikoina, ne aiheuttavat jäätymis- ja sulamisjaksoja tiheällä syklillä, jolloin </t>
    </r>
    <r>
      <rPr>
        <b/>
        <sz val="11"/>
        <color theme="1"/>
        <rFont val="Calibri"/>
        <family val="2"/>
        <scheme val="minor"/>
      </rPr>
      <t>kosteuskuormat/rasitukset kasvavat</t>
    </r>
    <r>
      <rPr>
        <sz val="11"/>
        <color theme="1"/>
        <rFont val="Calibri"/>
        <family val="2"/>
        <scheme val="minor"/>
      </rPr>
      <t>. Tämä nopeuttaa rakenteiden rappeutumista.</t>
    </r>
  </si>
  <si>
    <r>
      <rPr>
        <b/>
        <sz val="11"/>
        <color theme="1"/>
        <rFont val="Calibri"/>
        <family val="2"/>
        <scheme val="minor"/>
      </rPr>
      <t>Rakennuksissa on sopeuduttava seuraaviin muutoksiin:</t>
    </r>
    <r>
      <rPr>
        <sz val="11"/>
        <color theme="1"/>
        <rFont val="Calibri"/>
        <family val="2"/>
        <scheme val="minor"/>
      </rPr>
      <t xml:space="preserve">
• Sadanta lisääntyy, mikä puolestaan mm. nostaa pohjaveden pintaa, kasvattaa maan vesipitoisuutta, alentaa maan lujuutta, lisää eroosioriskiä ja ulkopintojen kosteuskuormaa ja voi johtaa kellaritilojen tulvimiseen.
• Rakennusten </t>
    </r>
    <r>
      <rPr>
        <b/>
        <sz val="11"/>
        <color theme="1"/>
        <rFont val="Calibri"/>
        <family val="2"/>
        <scheme val="minor"/>
      </rPr>
      <t>ulkoseinien saderasitus ja kosteuskuorma kasvaa</t>
    </r>
    <r>
      <rPr>
        <sz val="11"/>
        <color theme="1"/>
        <rFont val="Calibri"/>
        <family val="2"/>
        <scheme val="minor"/>
      </rPr>
      <t xml:space="preserve"> talvien leudontumisen ja sademäärien lisääntymisen vuoksi. Lisääntyvä viistosade aiheuttaa lisärasitusta ulkoverhoilulle, ja homehtumisalttius lisääntyy. Myös rakennuksen osiin kohdistuva korroosio saattaa lisääntyä. Saderasitusta voidaan pienentää rakennuksen, etenkin katoksen ja räystäiden, muotoilulla.
• </t>
    </r>
    <r>
      <rPr>
        <b/>
        <sz val="11"/>
        <color theme="1"/>
        <rFont val="Calibri"/>
        <family val="2"/>
        <scheme val="minor"/>
      </rPr>
      <t>Kosteushaitat</t>
    </r>
    <r>
      <rPr>
        <sz val="11"/>
        <color theme="1"/>
        <rFont val="Calibri"/>
        <family val="2"/>
        <scheme val="minor"/>
      </rPr>
      <t xml:space="preserve"> sekä huollon tarve lisääntyvät.
• Hulevesitulvariski asutuilla alueilla kasvaa rankkasateiden myötä.
• Pohjavedenpinnan nousu voi estää perustusten kuivatusrakenteiden toiminnan ja aiheuttaa rakenteiden vaurioitumista, kuten putkirikkoja.
• Kuivuuden lisääntyminen kesällä voi aiheuttaa pohjaveden pinnan alentumista. Tämä voi johtaa maan painumiseen, erityisesti savipohjaisilla mailla tällainen maaperän eläminen voi aiheuttaa myös putkirikkoja.
• Pitkittyvät ja voimistuvat helteet lisäävät </t>
    </r>
    <r>
      <rPr>
        <b/>
        <sz val="11"/>
        <color theme="1"/>
        <rFont val="Calibri"/>
        <family val="2"/>
        <scheme val="minor"/>
      </rPr>
      <t>rakennusten viilennyksen tarvetta</t>
    </r>
    <r>
      <rPr>
        <sz val="11"/>
        <color theme="1"/>
        <rFont val="Calibri"/>
        <family val="2"/>
        <scheme val="minor"/>
      </rPr>
      <t xml:space="preserve">. Tämä on otettava rakennusten suunnittelussa huomioon, mm. ikkunoiden suuntauksilla, varjostavalla puustolla, kasvikatoilla, viherseinillä ja </t>
    </r>
    <r>
      <rPr>
        <b/>
        <sz val="11"/>
        <color theme="1"/>
        <rFont val="Calibri"/>
        <family val="2"/>
        <scheme val="minor"/>
      </rPr>
      <t>passiivisilla viilennysratkaisuilla</t>
    </r>
    <r>
      <rPr>
        <sz val="11"/>
        <color theme="1"/>
        <rFont val="Calibri"/>
        <family val="2"/>
        <scheme val="minor"/>
      </rPr>
      <t xml:space="preserve"> (kuten katokset, markiisit, sälekaihtimet, teipattavat ikkunoiden auringonestosuojaukset) voidaan vähentää viilennyksen tarvetta.
• Myrskyjen ja äärimmäisten sääilmiöiden yleistyminen voi vaatia rakennusten kestävyyden parantamista.
• Pihapuiden kuntoa on tarkkailtava, jotteivat ne kaadu rakennusten päälle myrskyissä.
• </t>
    </r>
    <r>
      <rPr>
        <b/>
        <sz val="11"/>
        <color theme="1"/>
        <rFont val="Calibri"/>
        <family val="2"/>
        <scheme val="minor"/>
      </rPr>
      <t>Rakennusmateriaalien kestävyyteen ja rakennusten kunnossapitoon</t>
    </r>
    <r>
      <rPr>
        <sz val="11"/>
        <color theme="1"/>
        <rFont val="Calibri"/>
        <family val="2"/>
        <scheme val="minor"/>
      </rPr>
      <t xml:space="preserve"> on kiinnitettävä enemmän huomiota.
Ilmastonmuutoksen vaikutukset voivat edellyttää korjaus- ja muutostöitä jo olemassa olevissa rakennuksissa. Tällaisia muutostöitä voivat olla esim. passiivisten viilennysratkaisujen lisääminen ja lisääntyvää kosteuskuormaa paremmin kestävät julkisivumateriaalit. Uusien selvitysten laatiminen voi vaatia kunnilta lisää resursseja, kuten henkilöstön lisäämistä ja esimerkiksi asiantuntijoiden palkkaamista tai ostamista palveluja konsultilta. 
Tässä työkalussa vähäpätöisillä rakennuksilla tarkoitetaan esim. lämmittämättömiä pienehköjä varastorakennuksia ja muita samantyyppisiä rakennuksia (kuten uimakopit, jätekatokset).</t>
    </r>
  </si>
  <si>
    <t>Green building council Finland, 2021. Miten rakennuskantamme sopeutuu ilmastonmuutokseen. Viitattu 10.9.2024. Saatavissa</t>
  </si>
  <si>
    <t>Valtioneuvoston selvitys- ja tutkimustoiminnan julkaisusarja, 2022. Ilmastonmuutokseen sopeutuminen Suomessa – nykytila ja kehitysnäkymät. Viitattu 10.9.2024. Saatavissa</t>
  </si>
  <si>
    <t>Rakli, 2023. Kiinteistökanta ja infra ilamston ääriolosuhteissa. Viitattu 10.9.2024. Saatavissa</t>
  </si>
  <si>
    <t>Kuntaliitto, 2024. Opas rakennusjärjestyksen laatimiseen. Viitattu 10.9.2024. Saatavissa</t>
  </si>
  <si>
    <t>Ilmasto-opas.fi, 2024.  Rakentaminen – Sopeutuminen. Viitattu 11.9.2024. Saatavissa</t>
  </si>
  <si>
    <t>Rakennustieto.fi, 2020. RT 103170, Ilmastonmuutos. Hillintä ja sopeutuminen rakennetussa ympäristössä. Viitattu 11.9.2024. Saatavissa</t>
  </si>
  <si>
    <t>Rakennusteollisuus, 2024. Ilmastonmuutokseen sopeutuminen rakentamisessa. Viitattu 11.9.2024. Saatavissa</t>
  </si>
  <si>
    <t>Maa- ja metsätalousministeriö, 2011. Miten väistämättömään ilmastonmuutokseen voidaan varautua? Yhteenveto suomalaisesta sopeutumistutkimuksesta eri toimialoilla. Viitattu 12.9.2024. Saatavissa</t>
  </si>
  <si>
    <t>Lue lisää ilmastonmuutoksen vaikutuksista lämpösaarekeilmiöön taulukon alta.</t>
  </si>
  <si>
    <r>
      <rPr>
        <b/>
        <sz val="11"/>
        <color theme="1"/>
        <rFont val="Calibri"/>
        <family val="2"/>
        <scheme val="minor"/>
      </rPr>
      <t>Lisätietoja lämpösaarekeilmiöstä:</t>
    </r>
    <r>
      <rPr>
        <sz val="11"/>
        <color theme="1"/>
        <rFont val="Calibri"/>
        <family val="2"/>
        <scheme val="minor"/>
      </rPr>
      <t xml:space="preserve"> Ilmiön voimakkuuteen vaikuttavat esim. kaupungin koko, yhdyskuntarakenne sekä luonnonolosuhteet kuten pinnanmuodot. Lämpösaarekeilmiötä esiintyy niin kesäisin kuin talvisinkin, vaikka </t>
    </r>
    <r>
      <rPr>
        <b/>
        <sz val="11"/>
        <color theme="1"/>
        <rFont val="Calibri"/>
        <family val="2"/>
        <scheme val="minor"/>
      </rPr>
      <t>ilmiön haittavaikutukset liittyvät selkeämmin kesäaikaan.</t>
    </r>
    <r>
      <rPr>
        <sz val="11"/>
        <color theme="1"/>
        <rFont val="Calibri"/>
        <family val="2"/>
        <scheme val="minor"/>
      </rPr>
      <t xml:space="preserve">
Lämpösaarekeilmiö voimistaa kuumuuden aiheuttamia</t>
    </r>
    <r>
      <rPr>
        <b/>
        <sz val="11"/>
        <color theme="1"/>
        <rFont val="Calibri"/>
        <family val="2"/>
        <scheme val="minor"/>
      </rPr>
      <t xml:space="preserve"> terveyshaittoja</t>
    </r>
    <r>
      <rPr>
        <sz val="11"/>
        <color theme="1"/>
        <rFont val="Calibri"/>
        <family val="2"/>
        <scheme val="minor"/>
      </rPr>
      <t xml:space="preserve"> ja korkeat lämpötilat lisäävät tutkitusti kuolleisuutta. Ilmiö voi heikentää työtehoa, lisätä ensiaputilanteita sekä terveydenhuollon kuormittumista.
Lämpösaarekeilmiön aiheuttama kova kuumuus aiheuttaa ongelmia kuntien </t>
    </r>
    <r>
      <rPr>
        <b/>
        <sz val="11"/>
        <color theme="1"/>
        <rFont val="Calibri"/>
        <family val="2"/>
        <scheme val="minor"/>
      </rPr>
      <t>rakennuksiin ja niiden viilentämiseen</t>
    </r>
    <r>
      <rPr>
        <sz val="11"/>
        <color theme="1"/>
        <rFont val="Calibri"/>
        <family val="2"/>
        <scheme val="minor"/>
      </rPr>
      <t xml:space="preserve">. Jäähdytys lisää energian kulutusta sekä pahentaa lämpösaarekeilmiötä, kun järjestelmät poistavat lämpöä ulkoilmaan. Lisääntyvä lämpö sisätiloissa aiheuttaa teknisiin laitteistoihin häiriöitä tai jopa rikkoutumisia.
Lämpösaarekeilmiö voi </t>
    </r>
    <r>
      <rPr>
        <b/>
        <sz val="11"/>
        <color theme="1"/>
        <rFont val="Calibri"/>
        <family val="2"/>
        <scheme val="minor"/>
      </rPr>
      <t>voimistaa talvisin sulamis- ja jäätymisvaihtelua</t>
    </r>
    <r>
      <rPr>
        <sz val="11"/>
        <color theme="1"/>
        <rFont val="Calibri"/>
        <family val="2"/>
        <scheme val="minor"/>
      </rPr>
      <t xml:space="preserve">, mikä taas rapauttaa kunnan alueiden rakenteita, kuten päällysteitä ja myös maanalaista infraa. Lämpötilan vaihtelut hankaloittavat väylien kunnossapitoa, lisäävät väylien liukkautta ja tapaturmia.
</t>
    </r>
    <r>
      <rPr>
        <b/>
        <sz val="11"/>
        <color theme="1"/>
        <rFont val="Calibri"/>
        <family val="2"/>
        <scheme val="minor"/>
      </rPr>
      <t>Kaavoitus on yksi merkittävimmistä tehtävistä, jossa kunnat voivat vaikuttaa lämpösaarekeilmiön</t>
    </r>
    <r>
      <rPr>
        <sz val="11"/>
        <color theme="1"/>
        <rFont val="Calibri"/>
        <family val="2"/>
        <scheme val="minor"/>
      </rPr>
      <t xml:space="preserve"> ja ilmastonmuutoksen yhteisvaikutuksessa syntyviin haittoihin. Aluesuunnittelun avulla vaikutetaan rakentamisen määrään, toimintojen ja rakennusmassojen sekä katujen ja viheralueiden sijoitteluun ja laatuun sekä kaupunkikuvallisiin valintoihin, kuten rakennusmateriaaleihin ja kaupunkivihreän määrään. Kaavan laatimisen yhteydessä viranomaisen on selvitettävä kaavan ympäristövaikutukset, sisältäen myös ilmastovaikutukset.</t>
    </r>
  </si>
  <si>
    <r>
      <t xml:space="preserve">Tärkeää on, että kunnat ja kaupungit ohjaavat toimintaansa </t>
    </r>
    <r>
      <rPr>
        <b/>
        <sz val="11"/>
        <color theme="1"/>
        <rFont val="Calibri"/>
        <family val="2"/>
        <scheme val="minor"/>
      </rPr>
      <t>estämään lämpösaarekeilmiön muodostumista</t>
    </r>
    <r>
      <rPr>
        <sz val="11"/>
        <color theme="1"/>
        <rFont val="Calibri"/>
        <family val="2"/>
        <scheme val="minor"/>
      </rPr>
      <t xml:space="preserve"> haittojen vähentämisen lisäksi. Tämä vaatii päättävien tahojen eli kuntien valtuustojen ja hallitusten tietoisuuden lisäämistä aiheesta; mikä lämpösaarekeilmiö on, millä alueilla sitä esiintyy, millaisia vaikutuksia sillä on infraan ja ihmisten terveyteen, taloudelliset vaikutukset ja miten ilmiötä voidaan ehkäistä. Kuntien tulisi selvittää eri suunnitteluvaihtoehtojen vaikutuksia, tuottaa tietoa ja sopeutua ja auttaa kuntalaisia sopeutumaan lämpösaarekeilmiön vaikutuksiin tietoon pohjautuen esimerkiksi kaupunkisuunnittelulla ja kuntien toimintaa ohjaavilla strategioilla.
Kansallisessa ilmastonmuutokseen sopeutumissuunnitelmassa on kunnille kohdistettu seuraavat toimenpiteet:</t>
    </r>
    <r>
      <rPr>
        <b/>
        <sz val="11"/>
        <color theme="1"/>
        <rFont val="Calibri"/>
        <family val="2"/>
        <scheme val="minor"/>
      </rPr>
      <t xml:space="preserve"> Luontopohjaiset ratkaisut otetaan käyttöön tulviin ja kuumuuteen varautumisessa sekä biodiversiteetin heikkenemisen ehkäisyssä </t>
    </r>
    <r>
      <rPr>
        <sz val="11"/>
        <color theme="1"/>
        <rFont val="Calibri"/>
        <family val="2"/>
        <scheme val="minor"/>
      </rPr>
      <t>ja vesiensuojelussa; Helteisiin varautumisen ja sopeutumisen toimet käynnistetään kansallisen toimintasuunnitelman pohjalta; Sisällytetään ajantasaisin tieto ilmastoriskeistä osaksi jatkuvaa varautumistyötä (esim. riskiarviot, suunnitelmat ja harjoitustoiminta).
Laissa 29.6.2021/612 säädetään sosiaali- ja terveydenhuollon järjestämisestä. Kunnan vastuulla on raportoida asukkaiden hyvinvoinnista ja terveydestä, niihin vaikuttavista tekijöistä sekä toteutetuista toimenpiteistä valtuustolle vuosittain.</t>
    </r>
  </si>
  <si>
    <t>Larjosto, V., Haapakorva, P., Sädekoski, N., Soria-Hernández, L., Erdman, C., Kankainen, K., &amp; Puurunen, E. 2022. Tampereen kantakaupungin lämpösaarekeilmiö. Viitattu 16.9.2024. Saatavissa</t>
  </si>
  <si>
    <t>Ilmasto-opas.fi, 2014.  Lämpösaarekeilmiön ymmärtäminen tukee kaupunkisuunnittelua. 16.9.2024. Saatavissa</t>
  </si>
  <si>
    <t>Ilmatieteen laitos, 2023.  Yhteenveto summaa Suomen kaupunkien lämpösaarekkeisiin liittyvän tutkimustiedon. 17.9.2024. Saatavissa</t>
  </si>
  <si>
    <t>Tuomimaa, J., 2020. Kaupunkien lämpösaarekeilmiöön sopeutumisen indikaattorit – tapaustutkimuksena Helsinki. 17.9.2024. Saatavissa</t>
  </si>
  <si>
    <r>
      <rPr>
        <b/>
        <sz val="11"/>
        <color theme="1"/>
        <rFont val="Calibri"/>
        <family val="2"/>
        <scheme val="minor"/>
      </rPr>
      <t xml:space="preserve">Lisätietoja ilmastonmuutokseen sopeutumisesta sähkökatkoihin liittyen: </t>
    </r>
    <r>
      <rPr>
        <sz val="11"/>
        <color theme="1"/>
        <rFont val="Calibri"/>
        <family val="2"/>
        <scheme val="minor"/>
      </rPr>
      <t xml:space="preserve">Suomen sähkömarkkinalain (553/2013) mukaan verkko on rakennettava niin, että ”jakeluverkon vioittuminen myrskyn tai lumikuorman seurauksena ei aiheuta asemakaava-alueella verkon käyttäjälle yli 6 tuntia kestävää sähkönjakelun keskeytystä” ja ”jakeluverkon vioittuminen myrskyn tai lumikuorman seurauksena ei aiheuta muulla kuin asemakaava-alueella tarkoitetulla alueella verkon käyttäjälle yli 36 tuntia kestävää sähkönjakelun keskeytystä.” Vaatimukset pitää pääsääntöisesti täyttyä vuoden 2036 loppuun mennessä. </t>
    </r>
    <r>
      <rPr>
        <b/>
        <sz val="11"/>
        <color theme="1"/>
        <rFont val="Calibri"/>
        <family val="2"/>
        <scheme val="minor"/>
      </rPr>
      <t>Sähkömarkkinalaki</t>
    </r>
    <r>
      <rPr>
        <sz val="11"/>
        <color theme="1"/>
        <rFont val="Calibri"/>
        <family val="2"/>
        <scheme val="minor"/>
      </rPr>
      <t xml:space="preserve"> onkin ajanut sähköyhtiöitä </t>
    </r>
    <r>
      <rPr>
        <b/>
        <sz val="11"/>
        <color theme="1"/>
        <rFont val="Calibri"/>
        <family val="2"/>
        <scheme val="minor"/>
      </rPr>
      <t>parantamaan sähkön</t>
    </r>
    <r>
      <rPr>
        <sz val="11"/>
        <color theme="1"/>
        <rFont val="Calibri"/>
        <family val="2"/>
        <scheme val="minor"/>
      </rPr>
      <t xml:space="preserve"> </t>
    </r>
    <r>
      <rPr>
        <b/>
        <sz val="11"/>
        <color theme="1"/>
        <rFont val="Calibri"/>
        <family val="2"/>
        <scheme val="minor"/>
      </rPr>
      <t>toimitusvarmuutta</t>
    </r>
    <r>
      <rPr>
        <sz val="11"/>
        <color theme="1"/>
        <rFont val="Calibri"/>
        <family val="2"/>
        <scheme val="minor"/>
      </rPr>
      <t xml:space="preserve"> esim. maakaapeloimalla ja energiavarastoilla ja odotettavaa on, että sähkön toimitusvarmuus sää- ja ilmastoriskien osalta yhä paranee.
Suurin uhka pitkille sähkökatkoille on ongelmat sähkön tuotannossa, kuten ydinvoimaloissa. Sähköpulaksi kutsutaan tilaa, jolloin sähköä kulutetaan enemmän kuin sitä tuotetaan. Sähköpulatilanteissa sähkökatkoja kierrätetään alueelta toisille noin 2 tunnin ajanjaksoissa. Myös terrorismi ja kyberhyökkäykset ovat uhka sähköntuotannolle sää- ja ilmastoriskien lisäksi. Teknisen vian vuoksi sähköt voivat mennä poikki mistä tahansa kohteesta joiksikin tunniksi. </t>
    </r>
    <r>
      <rPr>
        <b/>
        <sz val="11"/>
        <color theme="1"/>
        <rFont val="Calibri"/>
        <family val="2"/>
        <scheme val="minor"/>
      </rPr>
      <t>Sähkökatkoihin on siis hyvä varautua kaikissa</t>
    </r>
    <r>
      <rPr>
        <sz val="11"/>
        <color theme="1"/>
        <rFont val="Calibri"/>
        <family val="2"/>
        <scheme val="minor"/>
      </rPr>
      <t xml:space="preserve"> </t>
    </r>
    <r>
      <rPr>
        <b/>
        <sz val="11"/>
        <color theme="1"/>
        <rFont val="Calibri"/>
        <family val="2"/>
        <scheme val="minor"/>
      </rPr>
      <t>kiinteistöissä</t>
    </r>
    <r>
      <rPr>
        <sz val="11"/>
        <color theme="1"/>
        <rFont val="Calibri"/>
        <family val="2"/>
        <scheme val="minor"/>
      </rPr>
      <t xml:space="preserve">.
Kunnilla tulee valmiuslain 12. pykälän mukaisesti olla valmiussuunnitelma, jonka avulla varmistetaan kunnan tehtävien mahdollisimman hyvä hoitaminen myös poikkeusoloissa, mukaan lukien sähkökatkotilanteissa.
</t>
    </r>
  </si>
  <si>
    <r>
      <t xml:space="preserve">Sähkökatkoihin varautumisessa olennaisen tärkeä toimenpide on turvata </t>
    </r>
    <r>
      <rPr>
        <b/>
        <sz val="11"/>
        <color theme="1"/>
        <rFont val="Calibri"/>
        <family val="2"/>
        <scheme val="minor"/>
      </rPr>
      <t>kriittisten kohteiden</t>
    </r>
    <r>
      <rPr>
        <sz val="11"/>
        <color theme="1"/>
        <rFont val="Calibri"/>
        <family val="2"/>
        <scheme val="minor"/>
      </rPr>
      <t xml:space="preserve"> energiansaanti erilaisten</t>
    </r>
    <r>
      <rPr>
        <b/>
        <sz val="11"/>
        <color theme="1"/>
        <rFont val="Calibri"/>
        <family val="2"/>
        <scheme val="minor"/>
      </rPr>
      <t xml:space="preserve"> varavoimajärjestelmien</t>
    </r>
    <r>
      <rPr>
        <sz val="11"/>
        <color theme="1"/>
        <rFont val="Calibri"/>
        <family val="2"/>
        <scheme val="minor"/>
      </rPr>
      <t xml:space="preserve"> avulla. Kunnissa sähköenergian saannin kannalta erityisen kriittisiä kohteita ovat etenkin vesi- ja jätevesilaitokset, paloasemat sekä päiväkodit ja koulut. Mikäli varavoimaa tai sähkönsaantia ei voida turvata, tulee suunnitella, miten erilaisissa palvelukohteissa toiminta järjestetään sähkökatkotilanteissa. Talviset sähkökatkot ovat usein vaikeampia tilanteita kuin kesän katkokset. Suomessa myös kovimmat myrskyt ajoittuvat talveen. Huomioitavaa on, että tietoliikenneverkkojen toiminta alkaa lakata 6 tunnin päästä sähkökatkon alkamisesta. Myös kunnan johtoryhmän sähkönsaanti on turvattava niin, että kriisitilanteita pystytään johtamaan. 
</t>
    </r>
  </si>
  <si>
    <t>Sähkönsaannin kannalta kriittiset kohteet on dokumentoitu (mm. vesi- ja jätelaitokset, sairaalat, sosiaali- ja terveyskeskukset, pelastusasemat, päiväkodit, koulut).</t>
  </si>
  <si>
    <t>Kunta on sopinut sähkönjakelijan kanssa, missä kohteissa sähkönsaanti turvataan sähkökatkotilanteissa verkonhaltijan varavoimajärjestelmien avulla ja mitkä kohteista kuuluvat rajoituslistan piiriin (sähkönjakelu voidaan keskeyttää esim. tuotannon haasteiden vuoksi).</t>
  </si>
  <si>
    <t>Sähkökatkoihin varautumistilanne sosiaali- terveys- ja pelastuspalveluissa on käyty läpi hyvinvointialueen ja yksityisten palveluntuottajien kesken viimeisen kahden vuoden aikana (asumispalvelut, terveyskeskukset, pelastusasemat).</t>
  </si>
  <si>
    <t>Kunnan kriittisten kohteiden sähkönsaanti on turvattu varavoimalla tai verkonhaltijan varavoimajärjestelmillä.</t>
  </si>
  <si>
    <t>Kriittisten kohteiden uudis- ja peruskorjaushankkeissa on huomioitu varavoiman tarve (aggregaatit, akut).</t>
  </si>
  <si>
    <t>Kaikille kunnan rakennuksille on tehty arvio niihin kohdistuvista ilmastoriskeistä viimeisen viiden vuoden aikana.</t>
  </si>
  <si>
    <t>Kunnan kiinteistösalkku ja rakennuksille tehdyt kuntoarviot ovat korkeintaan viisi vuotta vanhoja.</t>
  </si>
  <si>
    <t>Muuttuvat ilmasto-olosuhteet ja ilmastonmuutokseen sopeutuminen on huomioitu rakennusjärjestyksessä (hulevesien käsittely tontilla, jne).</t>
  </si>
  <si>
    <t>Kunnan rakennusten kuivatusjärjestelmien kapasiteetti kattaa tulevaisuuden rankkasateet noin puolessa rakennuksista (salaojat, hulevesijärjestelmät). Vähäpätöiset rakennukset voidaan jättää tarkastelun ulkopuolelle.</t>
  </si>
  <si>
    <t>Kunnan rakennusten kuivatusjärjestelmien kapasiteetti kattaa tulevaisuuden rankkasateet kaikissa rakennuksista (salaojat, hulevesijärjestelmät). Vähäpätöiset rakennukset voidaan jättää tarkastelun ulkopuolelle.</t>
  </si>
  <si>
    <t>Kunnan teknisen sektorin työntekijät ovat lisänneet osaamistaan ilmastonmuutoksen vaikutuksista rakennuksiin viimeisen kahden vuoden aikana (koulutuspäivä, webinaarit, RT-kortit).</t>
  </si>
  <si>
    <t>Jäähdytystarpeen minimoinnin ratkaisuja on otettu käyttöön kunnan uudis- ja korjausrakentamishankkeissa viimeisen kolmen vuoden aikana (aurinkosuojaus, esim. katokset, säleiköt, puut).</t>
  </si>
  <si>
    <t>Taajama-alueiden viherrakentamisen lisääminen on kirjattu tavoitteeksi esim. kunnan toimintaohjelmaan tai ilmastosuunnitelmaan.</t>
  </si>
  <si>
    <t xml:space="preserve">Priorisoiduille alueille on suunniteltu viileitä paikkoja/asuinaluepuistoja/lisää viherrakennetta. </t>
  </si>
  <si>
    <t xml:space="preserve">Priorisoiduille alueille on lisätty viherrakennetta ja istutettu puita viimeisen viiden vuoden aikana. </t>
  </si>
  <si>
    <t>Kunnan omien kiinteistöjen ylikuumenemisen tilanne on selvitetty (esim. päiväkodit, kirjastot, koulut ja kunnalliset vuokra-asunnot).</t>
  </si>
  <si>
    <t>HELTEET</t>
  </si>
  <si>
    <t>Pohjavesien suojelusuunnitelma on ajantasainen (koskee myös kuivia kausia).</t>
  </si>
  <si>
    <t>Liikenneverkoston riskialtteimmat kohteet säästä johtuville häiriöille, mm. tulvimiselle ja sortumille on kartoitettu yhteistyössä ELYn kanssa.</t>
  </si>
  <si>
    <t>Liukkaudentorjunnan tarpeen lisääntyminen on huomioitu jalankulku- ja pyöräilyväylien ylläpidossa (kustannukset, kalusto, varastonhallinta, työnjohto, reaaliaikainen ja sääennusteen seuranta).</t>
  </si>
  <si>
    <t>Liikenneverkoston parissa työskentelevät ihmiset ovat tietoisia ilmastonmuutoksen vaikutuksista ja riskeistä liikennejärjestelmään.</t>
  </si>
  <si>
    <t>Koulutusinfo ilmastonmuutoksen vaikutuksista ja riskeistä on järjestetty kunnan päättäjille tällä valtuustokaudella.</t>
  </si>
  <si>
    <t>Sosiaali- terveys- ja pelastuspalveluiden käyttämien kiinteistöjen ylikuumenemisen tilanne on käyty läpi hyvinvointialueen ja yksityisten palveluntuottajien kesken viimeisen kahden vuoden aikana (asumispalvelut, terveyskeskukset, pelastusasemat).</t>
  </si>
  <si>
    <t>TYÖKALUN KÄYTTÖOHJEET</t>
  </si>
  <si>
    <r>
      <rPr>
        <b/>
        <sz val="12"/>
        <color theme="1"/>
        <rFont val="Calibri"/>
        <family val="2"/>
        <scheme val="minor"/>
      </rPr>
      <t>Työkalun toteutus</t>
    </r>
    <r>
      <rPr>
        <sz val="11"/>
        <color theme="1"/>
        <rFont val="Calibri"/>
        <family val="2"/>
        <scheme val="minor"/>
      </rPr>
      <t xml:space="preserve">
Työkalu on toteutettu LAB-ammattikorkeakoulun ja Iitin kunnan yhteisesti toteuttamassa Askeleet ilmastonmuutokseen varautumiseen -hankkeessa (2022–2025). Hanke on saanut rahoituksen Päijät-Hämeen liiton EAKR-rahoituksesta ja sen tavoitteena oli lisätä Päijät-Hämeen kuntien valmiutta varautua ja sopeutua ilmastonmuutokseen. Työkalua on koonnut LAB-ammattikorkeakoulun hanketyöntekijät, ja sisältöjä on käyty läpi keskustelupalavereissa yhdessä Päijät-Hämeen kuntien (Lahti, Heinola, Iitti, Asikkala, Hollola), LAB-ammattikorkeakoulun muiden asiantuntijoiden, Metsäkeskuksen, Päijät-Hämeen metsänhoitoyhdistyksen, Kuntaliiton, Päijät-Hämeen hyvinvointialueen, Päijät-Hämeen maakuntaliiton sekä Uudenmaan ja Hämeen ELY-keskusten kanssa. 
Työkalussa käytetyt lähteet löytyvät aihealueiden alta.</t>
    </r>
  </si>
  <si>
    <t>Kosteudenkestävyys on otettu huomioon julkisivuremonteissa viimeisen kolmen vuoden aikana.</t>
  </si>
  <si>
    <t>Kunnan omistaman liikenneverkoston kunto on kartoitettu viimeisen kymmenen vuoden aikana.</t>
  </si>
  <si>
    <t>Rakenteiden lisääntyvä kuluminen ja maan pehmeneminen sateiden vuoksi huomioitiin viimeisimmissä (1-3) viheralueiden korjaus- tai kunnostussuunnitelmissa.</t>
  </si>
  <si>
    <t>Kunnan viheralueilla on roska-astioita, joilla pyritään välttämään muovin ja roskien päätymistä luontoon.</t>
  </si>
  <si>
    <t>Veden liikkeet huomioidaan vihersuunnittelussa (imeytys, hyötykäyttö, poisjohtaminen).</t>
  </si>
  <si>
    <t>Monilajisuutta ja monikerroksellisuutta noudatetaan viheralueiden kasvivalinnoissa (puusto, pensaat, kenttäkerros).</t>
  </si>
  <si>
    <t>Elinympäristöjen ennallistamisen kartoitus on toteutettu viimeisen viiden vuoden aikana (metsät, taajamat, suojelualueet).</t>
  </si>
  <si>
    <t>Olemassa olevat luontoarvot pyritään suojelemaan ja ennallistamaan asemakaavoitusprosesseissa (olemassa olevat pienvesistöt, kedot, rannat, pusikot, kalliot, mäet).</t>
  </si>
  <si>
    <t>Hallittua hoitamattomuutta toteutetaan osalla kunnan viheralueista.</t>
  </si>
  <si>
    <t>Merkittävimmille kunnan rakennuksille on tehty arvio niihin kohdistuvista ilmastoriskeistä viimeisen viiden vuoden aikana.</t>
  </si>
  <si>
    <t>Muistiinpano / vastuuhenkilö</t>
  </si>
  <si>
    <t>Ajantasainen sähkökatkoihin varautumissuunnitelma on olemassa (ks. Valmiuslain 1552/2011 mukainen valmiussuunnitelma) .</t>
  </si>
  <si>
    <t xml:space="preserve">
-	Elinympäristöt pirstoutuvat ja häviävät
-	Lajit uhanalaistuvat
-	Ilman, veden ja maaperän pilaantuminen lisääntyy
-	Globaalin ruuantuotannon häiriöt lisääntyvät
-	Yhteiskuntien vakaus heikkenee
-	Ilmastopakolaisuus lisääntyy
-	Meriveden pintalämpötila nousee
-	Valtameret happamoituvat 
-	Merivirtojen ja tuuliolojen muutokset muuttavat merkittävästi valtamerten fyysistä ja biologista rakennetta.
-	Vektori-, jyrsijä-, vesi- tai elintarvikevälitteisten tautien vaikutuksissa tapahtuu muutoksia.</t>
  </si>
  <si>
    <t xml:space="preserve">Tässä näet yhteenvedon eri aihealueiden varautumisen tilanteesta täytettyäsi välilehdet. Prosentit antavat suuntaviivoja siitä, millä tasolla kunnan varautuminen ja sopeutuminen on, ja toimivat esim. vertailuarvoina, jos/kun työkalua täytetään vuosittain tai esim. kahden vuoden välein. </t>
  </si>
  <si>
    <t>Liikenneverkoston uudis- ja korjausrakentamisessa toteutetaan mm. riittävät silta-aukot, ojat ja rumpurakenteet rankkasateiden ja tulvien varalta.</t>
  </si>
  <si>
    <r>
      <t xml:space="preserve">Ilmastonmuutoksen edetessä myrskytuhot tulevat todennäköisesti lisääntymään. Ilmaston lämmetessä ja roudan vähentyessä </t>
    </r>
    <r>
      <rPr>
        <b/>
        <sz val="11"/>
        <color theme="1"/>
        <rFont val="Calibri"/>
        <family val="2"/>
        <scheme val="minor"/>
      </rPr>
      <t>puita kaatuu helpommin</t>
    </r>
    <r>
      <rPr>
        <sz val="11"/>
        <color theme="1"/>
        <rFont val="Calibri"/>
        <family val="2"/>
        <scheme val="minor"/>
      </rPr>
      <t xml:space="preserve"> myös sähkölinjojen päälle, vaikkeivät myrskyt itsessään voimistu.                                                                                                                                                                                                                                                                                                                                                                                                                                                                                                                                                                                                                       </t>
    </r>
  </si>
  <si>
    <r>
      <t>Hulevedellä tarkoitetaan maan pinnalta pois johdettavaa sade- ja sulamisvettä. Lisääntyvät (rankka)sateet ja niistä johtuva tulvariskien kasvu</t>
    </r>
    <r>
      <rPr>
        <b/>
        <sz val="11"/>
        <color theme="1"/>
        <rFont val="Calibri"/>
        <family val="2"/>
        <scheme val="minor"/>
      </rPr>
      <t xml:space="preserve"> lisää tarvetta kehittää hulevesien hallintaa</t>
    </r>
    <r>
      <rPr>
        <sz val="11"/>
        <color theme="1"/>
        <rFont val="Calibri"/>
        <family val="2"/>
        <scheme val="minor"/>
      </rPr>
      <t xml:space="preserve">. Hulevesitulvia syntyy, kun kunnan hulevesijärjestelmän (hulevesiviemärit, avo-ojat, kosteikot, viivästysaltaat jne.) kapasiteetti ylittyy runsaan sateen tai sulamisen seurauksena. Hulevesitulvia saattaa aiheutua myös pienemmillä sateilla mikäli hulevesijärjestelmä ei toimi suunnitellusti esimerkiksi jäätymisen ja roskien aiheuttamien tukosten vuoksi. Hulevesitulvat ovat lyhytkestoisia, melko paikallisia ja nopeasti kehittyviä tulvia. Niitä syntyy kaupungeissa ja taajamissa, missä suuri osa alueesta on katettu esim. asfaltilla. Rankkasateilla ja talviaikana hulevesiä muodostuu myös normaalisti vettä läpäiseviltä pinnoilta niiden jäätymisen tai vedellä kyllästymisen seurauksena. Tulvariskit ovat erityisen huomattavia tiivisti rakennetuilla alueilla, joissa hulevesien hallinta perustuu etupäässä hulevesiviemäreihin. 
Lain tulvariskien hallinnasta (620/2010) mukaan </t>
    </r>
    <r>
      <rPr>
        <b/>
        <sz val="11"/>
        <color theme="1"/>
        <rFont val="Calibri"/>
        <family val="2"/>
        <scheme val="minor"/>
      </rPr>
      <t>kuntien tulee tehdä hulevesistä aiheutuvien riskien alustava arviointi</t>
    </r>
    <r>
      <rPr>
        <sz val="11"/>
        <color theme="1"/>
        <rFont val="Calibri"/>
        <family val="2"/>
        <scheme val="minor"/>
      </rPr>
      <t xml:space="preserve">, sekä sen perusteella tarvittaessa </t>
    </r>
    <r>
      <rPr>
        <b/>
        <sz val="11"/>
        <color theme="1"/>
        <rFont val="Calibri"/>
        <family val="2"/>
        <scheme val="minor"/>
      </rPr>
      <t>nimetä merkittävät hulevesitulvariskialueet</t>
    </r>
    <r>
      <rPr>
        <sz val="11"/>
        <color theme="1"/>
        <rFont val="Calibri"/>
        <family val="2"/>
        <scheme val="minor"/>
      </rPr>
      <t>. Riskin merkittävyyttä arvioitaessa tulee ottaa huomioon tulvan todennäköisyys ja sen aiheuttamat vahingot: terveydelle, turvallisuudelle, yhteiskunnan tärkeille toiminnoille, taloudelle, ympäristölle ja kulttuuriympäristölle. Lain mukaan merkittäville tulvariskialueille on laadittava tulvavaara- ja/tai tulvariskikartat ja tulvariskien hallintasuunnitelmat.
Hulevesien hallintakeinot voidaan jakaa määrällisiin ja laadullisiin. Määrällisillä hallintakeinoilla</t>
    </r>
    <r>
      <rPr>
        <b/>
        <sz val="11"/>
        <color theme="1"/>
        <rFont val="Calibri"/>
        <family val="2"/>
        <scheme val="minor"/>
      </rPr>
      <t xml:space="preserve"> pyritään vähentämään hulevesien muodostumista</t>
    </r>
    <r>
      <rPr>
        <sz val="11"/>
        <color theme="1"/>
        <rFont val="Calibri"/>
        <family val="2"/>
        <scheme val="minor"/>
      </rPr>
      <t xml:space="preserve"> edistämällä muodostuvan veden imeytymistä ja/tai viivyttämistä ja näin vähentämään hulevesistä aiheutuvia määrällisiä haittoja sekä ohjaamaan hulevesiä tulvatilanteessa hallitusti pois rakennetuilta alueilta. Laadullisella hallinnalla pyritään </t>
    </r>
    <r>
      <rPr>
        <b/>
        <sz val="11"/>
        <color theme="1"/>
        <rFont val="Calibri"/>
        <family val="2"/>
        <scheme val="minor"/>
      </rPr>
      <t>poistamaan hulevesistä haitallisia aineita</t>
    </r>
    <r>
      <rPr>
        <sz val="11"/>
        <color theme="1"/>
        <rFont val="Calibri"/>
        <family val="2"/>
        <scheme val="minor"/>
      </rPr>
      <t xml:space="preserve"> (kuten roskat, mikromuovit, eläinten jätökset, ravinteet, kiintoaineen, raskasmetallit) ja estämään niiden pääsy vesistöihin ja pohjaveteen. Hallintakeinot voivat myös yhdistää määrällisiä ja laadullisia keinoja.
Erilaisia hulevesien hallintakeinoja ovat hulevesiviemäristöt, vettäläpäisevät päällysteet, kasvillisuuskatot, imeytyskaivannot ja -painanteet, kosteikot, lammikot ja muut altaat sekä maanalaiset viivytysjärjestelmät. Hulevesien hallinnan kannalta </t>
    </r>
    <r>
      <rPr>
        <b/>
        <sz val="11"/>
        <color theme="1"/>
        <rFont val="Calibri"/>
        <family val="2"/>
        <scheme val="minor"/>
      </rPr>
      <t>ensisijaisen tärkeitä ovat syntypaikalla tehtävät toimenpiteet, joilla ehkäistään hulevesien muodostumista ja niistä aiheutuvia määrällisiä ja laadullisia haittoja.</t>
    </r>
  </si>
  <si>
    <r>
      <rPr>
        <sz val="11"/>
        <rFont val="Calibri"/>
        <family val="2"/>
        <scheme val="minor"/>
      </rPr>
      <t xml:space="preserve">Voimistuvien ja pidentyvien hellejaksojen myötä riskit erilaisille terveyshaitoille, kuten lämpöuupumukselle, yleistyvät erityisesti herkillä väestöryhmillä. </t>
    </r>
    <r>
      <rPr>
        <sz val="11"/>
        <color theme="1"/>
        <rFont val="Calibri"/>
        <family val="2"/>
        <scheme val="minor"/>
      </rPr>
      <t>Lämpösaarekeilmiö tarkoittaa kaupunkialueen ilmiötä, jossa</t>
    </r>
    <r>
      <rPr>
        <b/>
        <sz val="11"/>
        <color theme="1"/>
        <rFont val="Calibri"/>
        <family val="2"/>
        <scheme val="minor"/>
      </rPr>
      <t xml:space="preserve"> lämpötila on tiiviisti rakennetuilla alueilla</t>
    </r>
    <r>
      <rPr>
        <sz val="11"/>
        <color theme="1"/>
        <rFont val="Calibri"/>
        <family val="2"/>
        <scheme val="minor"/>
      </rPr>
      <t xml:space="preserve"> jopa 10 astetta </t>
    </r>
    <r>
      <rPr>
        <b/>
        <sz val="11"/>
        <color theme="1"/>
        <rFont val="Calibri"/>
        <family val="2"/>
        <scheme val="minor"/>
      </rPr>
      <t>korkeampi</t>
    </r>
    <r>
      <rPr>
        <sz val="11"/>
        <color theme="1"/>
        <rFont val="Calibri"/>
        <family val="2"/>
        <scheme val="minor"/>
      </rPr>
      <t xml:space="preserve"> kuin ympäröivillä maaseutualueilla. Lämpösaarekeilmiö syntyy, kun erityisesti päiväsaikana kerääntynyt lämpö varastoituu kaupungin rakenteisiin. On arvioitu, että </t>
    </r>
    <r>
      <rPr>
        <b/>
        <sz val="11"/>
        <color theme="1"/>
        <rFont val="Calibri"/>
        <family val="2"/>
        <scheme val="minor"/>
      </rPr>
      <t>ilmastonmuutos voimistaa ilmiötä</t>
    </r>
    <r>
      <rPr>
        <sz val="11"/>
        <color theme="1"/>
        <rFont val="Calibri"/>
        <family val="2"/>
        <scheme val="minor"/>
      </rPr>
      <t xml:space="preserve">, ja kaupungistumisen myötä myös yhä useampi ihminen altistuu ilmiölle.
</t>
    </r>
  </si>
  <si>
    <t>Kunnan ympäristöasioista vastaava työntekijä voi koordinoida työkalun täyttämistä. Eri aihealueet voidaan käsitellä yhteistyössä kyseisten vastuuhenkilöiden kanssa (esim. liikennejärjestelmässä katupäällikkö, tekninen johtaja ja/tai liikennesuunnitteluinsinööri).
Excel-taulukon alareunassa on aihealuekohtaiset välilehdet, josta pääsee liikkumaan eteenpäin työkalussa. Suositeltava zoomaustaso on 100 %, minkä voi asettaa Excel-taulukon oikeasta alareunasta.
Kaikista aihealueista on kirjoitettu tiivistelmäteksti.
Toimenpiteiden vieressä oleva valintaruutu merkitään valituksi, kun toimenpide on saatettu loppuun. Muistiinpanoihin voidaan kirjata mitä asian suhteen on jo tehty, tai tehdään tulevaisuudessa.
Menneisyyttä koskevissa toimenpiteissä valintaruutu valitaan, kun toimenpide on toteutettu. Jatkuvien toimenpiteiden kohdalla arvioidaan realistisesti toteutumista ja valitaan valintaruutu, jos se toteutuu osana kunnan nykyistä toimintaa. Valintaruutu valitaan myös, jos toimenpide ei ole kunnalle relevantti (esim. Liikennejärjestelmä: ”Alikulkukäytäviin on toteutettu tarvittavat pumppaamot”, mutta kunnan alueella ei ole alikulkukäytäviä).
Työkalun toimenpiteet on jaettu korkean prioriteetin toimenpiteisiin ja matalan prioriteetin toimenpiteisiin. Ensisijaisesti olisi hyvä keskittyä korkean prioriteetin toimenpiteisiin, jotka voivat olla lakisääteisiä ja ovat vaikutuksiltaan merkittävämpiä. Työkalun tiivistelmäteksteissä kerrotaan lakisääteisistä velvoitteista.
Varautumisaste-prosentit kasvavat tehtyjen toimenpiteiden mukaan. Prosentit ovat suuntaa antavia  suuntaviivoja siitä, millä tasolla kunnan varautuminen on, ja miten sopeutumisen taso kehittyy, kun sopeutumistoimenpiteiden työkalua täytetään vuosittain tai esim. joka toinen vuosi. Työpajan ensisijaisena tavoitteena on kuitenkin konkretisoida, mitä sopetuminen kunnan toiminnassa tarkoittaa.</t>
  </si>
  <si>
    <t>Alikulkukäytäviin on suunniteltu tarvittavat pumppaamot tai viemäri.</t>
  </si>
  <si>
    <t>Alikulkukäytäviin on toteutettu tarvittavat pumppaamot tai viemärit.</t>
  </si>
  <si>
    <t>Tuoreet kaatuneet tai vahingoittuneet havupuut korjataan pois metsästä metsätuholain aikarajoja noudattaen.</t>
  </si>
  <si>
    <t xml:space="preserve">Kunnan metsät on kartoitettu riskien varalta (kasvupaikat, tuuli- lumituho-, hirvieläin ja sekä tauti- ja hyönteistuhoriskit mm. kirjanpainaja). </t>
  </si>
  <si>
    <t>Metsissä käydään vuosittain tarkkailemassa tuhoja ja puuston elinvoimaisuutta, mm. ravinnepuutoksia.</t>
  </si>
  <si>
    <t>Kunnan metsiä hoidetaan oikea-aikaisesta ajantasaisella metsäsuunnitelmalla.</t>
  </si>
  <si>
    <t xml:space="preserve">Kunnassa työskentelee metsäammattilainen tai kunta hyödyntää säännöllisesti metsäammattilaisen palveluja (jolla on koulutusta/osaamista). </t>
  </si>
  <si>
    <t xml:space="preserve">Sekametsäkasvatusta toteutetaan soveltuvilla alueilla (lehtipuusekoitus havupuiden joukkoon). </t>
  </si>
  <si>
    <t xml:space="preserve">Metsissä käytetään eri metsänkasvatuksen menetelmiä mahdollisuuksien mukaan (mm. jatkuva kasvatus, pidennetty kiertoaika, luontainen uudistaminen, viljely). </t>
  </si>
  <si>
    <t xml:space="preserve">Luonnonhoidon muistilistalta on otettu käyttöön ja siitä toteutetaan vähintään 3 toimenpidettä joka metsätoimenpiteessä. </t>
  </si>
  <si>
    <t xml:space="preserve">Luonnonhoidon muistilistalta on otettu käyttöön ja siitä toteutetaan vähintään 6 toimenpidettä joka metsätoimenpiteessä. </t>
  </si>
  <si>
    <t xml:space="preserve">Kunnalla on metsävakuutus. </t>
  </si>
  <si>
    <t>Kunnan metsissä huolehditaan vieraskasvilajien torjunnasta.</t>
  </si>
  <si>
    <t xml:space="preserve">Muut kuin metsälain vaatimat arvokkaat elinympäristöt on tunnistettu ja dokumentoitu. </t>
  </si>
  <si>
    <t xml:space="preserve">Muut kuin metsälain vaatimat arvokkaat elinympäristöt (sertifikaattikohteet) on kokonaan jätetty käsittelyn ulkopuolelle. </t>
  </si>
  <si>
    <t xml:space="preserve">Kunnan metsien sertifiointiprosessi (FSC/PEFC) on aloitettu. </t>
  </si>
  <si>
    <t xml:space="preserve">Kunnan metsäautotiet ovat hyvässä kunnossa </t>
  </si>
  <si>
    <t>Ilmastonmuutokseen sopeutumisen ohjauskeinot, kustannukset ja alueelliset ulottuvuudet</t>
  </si>
  <si>
    <t>Sateisuuden havaittuja ja ennakoituja muutoksia Suomen maakunnissa</t>
  </si>
  <si>
    <t xml:space="preserve">Taajama-alueista on laadittu ilmastovyöhykekartta, jonka avulla on tunnistettu lämpösaarekeilmiölle alttiit alueet (nykytilanne ja ennuste). </t>
  </si>
  <si>
    <t xml:space="preserve">Noin puolessa ylikuumenevista kiinteistöistä (esim. kunnan vuokratalot, koulut, päiväkodit) on huolehdittu viilennyksestä. </t>
  </si>
  <si>
    <t xml:space="preserve">Uudis- ja korjausrakentamisessa rakennusvalvonnan viranomaisilla on tietotaitoa ohjeistaa ja neuvoa tarvittaessa suunnitelmamuutoksia, jotta rakennukset vastaisivat valmistuessaan muuttuviin lämpötilaolosuhteisiin.
 </t>
  </si>
  <si>
    <t>On tarkasteltu lämpösaarekeilmiön riskialueiden ja haavoittuvien ihmisryhmien asuinalueiden päällekkäisyyttä.</t>
  </si>
  <si>
    <t xml:space="preserve">Viherrakennetta on lisätty ja puita istutettu paahteisilla alueilla (esim liikekeskukset) viimeisen viiden vuoden aikana. </t>
  </si>
  <si>
    <t>Paahteelle alttiit alueet (esim. koulujen ja päiväkotien piha-alueet) on priorisoitu.</t>
  </si>
  <si>
    <t>Paahteisuuden ennaltaehkäisy viherrakentamisen keinoin uusilla rakennettavilla alueilla huomioidaan kaavoituksessa  (esim. viherrakenteen suunnittelu, kaavaan merkityt viheralueet, viherkertoimen käyttöönotto).</t>
  </si>
  <si>
    <t>Paahteisuuden ennaltaehkäisy teknisin keinoin huomioidaan kaavoituksessa (esim. tummien pintojen välttäminen, rakennusten sijoittelu niin, että tuuli pääsee tuomaan viileää ilmamassaa, varjostavat rakenteet).</t>
  </si>
  <si>
    <t>Ylikuumenemisen kannalta riskialttiita kiinteistöjä on analysoitu suhteessa siihen, kuinka paljon niissä asuu haavoittuvia ihmisryhmiä (esim. vanhukset, pitkäaikaissairaat).</t>
  </si>
  <si>
    <t>Taloyhtiöille tarjotaan neuvontaa ylikuumenemisen lievennyskeinoista (esim. tekniset ratkaisut kuten heijastavat ikkunakalvot, kaukokylmä).</t>
  </si>
  <si>
    <t>Rahoitus- ja yhteistyömahdollisuuksia lämpötilan muutoksesta aiheutuvien riskien ehkäisemiseksi ja niihin varautumiseksi on kartoitettu viimeisen kahden vuoden aikana.</t>
  </si>
  <si>
    <t>Kuntalaisille viestitään siitä, millaisia vaikutuksia lämpötilan muutoksella esim. pitkittyneellä helteellä on, miten heidän elinalueellaan tehdyt toimet näkyvät ja miten he voivat itse varautua esim. pitkäkestoiseen helteeseen ja liukkauteen.</t>
  </si>
  <si>
    <t>Kunnan henkilöstön osaamista oman toimialan keinoista ennakoida ja lieventää lämpötilan muutoksesta aiheutuvaa riskiä on kuluneen kahden vuoden aikana lisätty (eri sektorit kuten elinvoima, tekninen, kaupunki- ja vihersuunnittelu, hyvinvointi ja sivistys).</t>
  </si>
  <si>
    <t>Hellejaksojen lisääntymisen ja lämpösaarekeilmiön merkittävyyttä on arvioitu kunnan näkökulmasta.</t>
  </si>
  <si>
    <t>https://mmm.fi/documents/1410837/0/Kansallinen+sopeutumisstrategia.pdf/645a9497-7076-d848-4156-48d7b442c4cd/Kansallinen+sopeutumisstrategia.pdf?t=1594804278431</t>
  </si>
  <si>
    <t>https://julkaisut.valtioneuvosto.fi/items/602a496a-cbcd-4edc-85ac-c0fcd03102ba</t>
  </si>
  <si>
    <t>https://julkaisut.valtioneuvosto.fi/items/50a0e330-9c3b-4445-9aad-769b95486e7a</t>
  </si>
  <si>
    <t>https://julkaisut.valtioneuvosto.fi/items/eb2c8cc7-7c1b-418c-86b1-54864fa0618f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</si>
</sst>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0" x14ac:knownFonts="1">
    <font>
      <sz val="11"/>
      <color theme="1"/>
      <name val="Calibri"/>
      <family val="2"/>
      <scheme val="minor"/>
    </font>
    <font>
      <sz val="11"/>
      <color theme="1"/>
      <name val="Calibri"/>
      <family val="2"/>
      <scheme val="minor"/>
    </font>
    <font>
      <b/>
      <sz val="18"/>
      <color theme="1"/>
      <name val="Calibri"/>
      <family val="2"/>
      <scheme val="minor"/>
    </font>
    <font>
      <b/>
      <sz val="36"/>
      <color rgb="FF00AE2F"/>
      <name val="Calibri"/>
      <family val="2"/>
      <scheme val="minor"/>
    </font>
    <font>
      <b/>
      <sz val="11"/>
      <color rgb="FF00AE2F"/>
      <name val="Calibri"/>
      <family val="2"/>
      <scheme val="minor"/>
    </font>
    <font>
      <sz val="11"/>
      <name val="Calibri"/>
      <family val="2"/>
      <scheme val="minor"/>
    </font>
    <font>
      <sz val="11"/>
      <color theme="9" tint="0.59999389629810485"/>
      <name val="Calibri"/>
      <family val="2"/>
      <scheme val="minor"/>
    </font>
    <font>
      <b/>
      <sz val="11"/>
      <name val="Calibri"/>
      <family val="2"/>
      <scheme val="minor"/>
    </font>
    <font>
      <sz val="11"/>
      <color theme="9" tint="0.79998168889431442"/>
      <name val="Calibri"/>
      <family val="2"/>
      <scheme val="minor"/>
    </font>
    <font>
      <b/>
      <sz val="14"/>
      <color rgb="FF86DBDA"/>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6"/>
      <color theme="1"/>
      <name val="Calibri"/>
      <family val="2"/>
      <scheme val="minor"/>
    </font>
    <font>
      <sz val="11"/>
      <color rgb="FFD6DCE4"/>
      <name val="Calibri"/>
      <family val="2"/>
      <scheme val="minor"/>
    </font>
    <font>
      <sz val="11"/>
      <color rgb="FFB4C6E7"/>
      <name val="Calibri"/>
      <family val="2"/>
      <scheme val="minor"/>
    </font>
    <font>
      <u/>
      <sz val="11"/>
      <color theme="10"/>
      <name val="Calibri"/>
      <family val="2"/>
      <scheme val="minor"/>
    </font>
    <font>
      <sz val="11"/>
      <color rgb="FFC6E0B4"/>
      <name val="Calibri"/>
      <family val="2"/>
      <scheme val="minor"/>
    </font>
    <font>
      <sz val="11"/>
      <color rgb="FFE2EFDA"/>
      <name val="Calibri"/>
      <family val="2"/>
      <scheme val="minor"/>
    </font>
    <font>
      <sz val="11"/>
      <color rgb="FFFFFFCC"/>
      <name val="Calibri"/>
      <family val="2"/>
      <scheme val="minor"/>
    </font>
    <font>
      <sz val="11"/>
      <color theme="5" tint="0.59999389629810485"/>
      <name val="Calibri"/>
      <family val="2"/>
      <scheme val="minor"/>
    </font>
    <font>
      <sz val="11"/>
      <color theme="5" tint="0.39997558519241921"/>
      <name val="Calibri"/>
      <family val="2"/>
      <scheme val="minor"/>
    </font>
    <font>
      <sz val="11"/>
      <color theme="7" tint="0.79998168889431442"/>
      <name val="Calibri"/>
      <family val="2"/>
      <scheme val="minor"/>
    </font>
    <font>
      <sz val="11"/>
      <color rgb="FFFEFFE7"/>
      <name val="Calibri"/>
      <family val="2"/>
      <scheme val="minor"/>
    </font>
    <font>
      <sz val="11"/>
      <color rgb="FFFFFECA"/>
      <name val="Calibri"/>
      <family val="2"/>
      <scheme val="minor"/>
    </font>
    <font>
      <b/>
      <sz val="11"/>
      <color theme="7" tint="-0.249977111117893"/>
      <name val="Calibri"/>
      <family val="2"/>
      <scheme val="minor"/>
    </font>
    <font>
      <b/>
      <sz val="14"/>
      <color theme="1"/>
      <name val="Calibri"/>
      <family val="2"/>
      <scheme val="minor"/>
    </font>
    <font>
      <sz val="11"/>
      <color rgb="FFC1E1B9"/>
      <name val="Calibri"/>
      <family val="2"/>
      <scheme val="minor"/>
    </font>
    <font>
      <sz val="11"/>
      <color theme="4" tint="-0.249977111117893"/>
      <name val="Calibri"/>
      <family val="2"/>
      <scheme val="minor"/>
    </font>
    <font>
      <b/>
      <sz val="18"/>
      <color theme="5" tint="-0.249977111117893"/>
      <name val="Calibri"/>
      <family val="2"/>
      <scheme val="minor"/>
    </font>
    <font>
      <b/>
      <sz val="11"/>
      <color theme="5" tint="-0.249977111117893"/>
      <name val="Calibri"/>
      <family val="2"/>
      <scheme val="minor"/>
    </font>
    <font>
      <b/>
      <sz val="11"/>
      <color theme="9" tint="-0.249977111117893"/>
      <name val="Calibri"/>
      <family val="2"/>
      <scheme val="minor"/>
    </font>
    <font>
      <b/>
      <sz val="20"/>
      <color theme="7" tint="-0.249977111117893"/>
      <name val="Calibri"/>
      <family val="2"/>
      <scheme val="minor"/>
    </font>
    <font>
      <b/>
      <sz val="20"/>
      <color theme="7" tint="0.39997558519241921"/>
      <name val="Calibri"/>
      <family val="2"/>
      <scheme val="minor"/>
    </font>
    <font>
      <b/>
      <sz val="20"/>
      <color theme="4" tint="-0.249977111117893"/>
      <name val="Calibri"/>
      <family val="2"/>
      <scheme val="minor"/>
    </font>
    <font>
      <sz val="11"/>
      <color theme="4" tint="0.79998168889431442"/>
      <name val="Calibri"/>
      <family val="2"/>
      <scheme val="minor"/>
    </font>
    <font>
      <sz val="11"/>
      <color theme="4" tint="0.59999389629810485"/>
      <name val="Calibri"/>
      <family val="2"/>
      <scheme val="minor"/>
    </font>
    <font>
      <sz val="11"/>
      <color theme="7" tint="0.59999389629810485"/>
      <name val="Calibri"/>
      <family val="2"/>
      <scheme val="minor"/>
    </font>
    <font>
      <b/>
      <sz val="11"/>
      <color theme="8" tint="0.39997558519241921"/>
      <name val="Calibri"/>
      <family val="2"/>
      <scheme val="minor"/>
    </font>
    <font>
      <sz val="11"/>
      <color rgb="FFFF0000"/>
      <name val="Calibri"/>
      <family val="2"/>
      <scheme val="minor"/>
    </font>
    <font>
      <b/>
      <sz val="22"/>
      <color rgb="FF0070C0"/>
      <name val="Calibri"/>
      <family val="2"/>
      <scheme val="minor"/>
    </font>
    <font>
      <b/>
      <sz val="22"/>
      <color theme="4" tint="-0.249977111117893"/>
      <name val="Calibri"/>
      <family val="2"/>
      <scheme val="minor"/>
    </font>
    <font>
      <b/>
      <sz val="22"/>
      <color theme="7" tint="-0.249977111117893"/>
      <name val="Calibri"/>
      <family val="2"/>
      <scheme val="minor"/>
    </font>
    <font>
      <b/>
      <sz val="22"/>
      <color theme="9" tint="-0.249977111117893"/>
      <name val="Calibri"/>
      <family val="2"/>
      <scheme val="minor"/>
    </font>
    <font>
      <b/>
      <sz val="22"/>
      <color rgb="FF00AE2F"/>
      <name val="Calibri"/>
      <family val="2"/>
      <scheme val="minor"/>
    </font>
    <font>
      <b/>
      <sz val="22"/>
      <color theme="7" tint="0.39997558519241921"/>
      <name val="Calibri"/>
      <family val="2"/>
      <scheme val="minor"/>
    </font>
    <font>
      <b/>
      <sz val="22"/>
      <color theme="5" tint="-0.249977111117893"/>
      <name val="Calibri"/>
      <family val="2"/>
      <scheme val="minor"/>
    </font>
    <font>
      <sz val="11"/>
      <color rgb="FFFEFEAC"/>
      <name val="Calibri"/>
      <family val="2"/>
      <scheme val="minor"/>
    </font>
    <font>
      <b/>
      <sz val="11"/>
      <color theme="4" tint="-0.499984740745262"/>
      <name val="Calibri"/>
      <family val="2"/>
      <scheme val="minor"/>
    </font>
    <font>
      <b/>
      <sz val="11"/>
      <color theme="0"/>
      <name val="Calibri"/>
      <family val="2"/>
      <scheme val="minor"/>
    </font>
  </fonts>
  <fills count="22">
    <fill>
      <patternFill patternType="none"/>
    </fill>
    <fill>
      <patternFill patternType="gray125"/>
    </fill>
    <fill>
      <patternFill patternType="solid">
        <fgColor rgb="FFFBF8F3"/>
        <bgColor indexed="64"/>
      </patternFill>
    </fill>
    <fill>
      <patternFill patternType="solid">
        <fgColor rgb="FFE2EFDA"/>
        <bgColor indexed="64"/>
      </patternFill>
    </fill>
    <fill>
      <patternFill patternType="solid">
        <fgColor rgb="FFC6E0B4"/>
        <bgColor indexed="64"/>
      </patternFill>
    </fill>
    <fill>
      <patternFill patternType="solid">
        <fgColor rgb="FFD6DCE4"/>
        <bgColor indexed="64"/>
      </patternFill>
    </fill>
    <fill>
      <patternFill patternType="solid">
        <fgColor rgb="FFB4C6E7"/>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FEFFE7"/>
        <bgColor indexed="64"/>
      </patternFill>
    </fill>
    <fill>
      <patternFill patternType="solid">
        <fgColor rgb="FFFFFECA"/>
        <bgColor indexed="64"/>
      </patternFill>
    </fill>
    <fill>
      <patternFill patternType="solid">
        <fgColor rgb="FFC1E1B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E7A3"/>
        <bgColor indexed="64"/>
      </patternFill>
    </fill>
    <fill>
      <patternFill patternType="solid">
        <fgColor rgb="FFF4C4C2"/>
        <bgColor indexed="64"/>
      </patternFill>
    </fill>
  </fills>
  <borders count="16">
    <border>
      <left/>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style="thin">
        <color indexed="64"/>
      </top>
      <bottom style="thin">
        <color indexed="64"/>
      </bottom>
      <diagonal/>
    </border>
    <border>
      <left/>
      <right/>
      <top style="thin">
        <color auto="1"/>
      </top>
      <bottom/>
      <diagonal/>
    </border>
    <border>
      <left/>
      <right/>
      <top/>
      <bottom style="thin">
        <color auto="1"/>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16" fillId="0" borderId="0" applyNumberFormat="0" applyFill="0" applyBorder="0" applyAlignment="0" applyProtection="0"/>
  </cellStyleXfs>
  <cellXfs count="387">
    <xf numFmtId="0" fontId="0" fillId="0" borderId="0" xfId="0"/>
    <xf numFmtId="9" fontId="0" fillId="0" borderId="0" xfId="1" applyFont="1"/>
    <xf numFmtId="9" fontId="0" fillId="0" borderId="0" xfId="0" applyNumberFormat="1"/>
    <xf numFmtId="0" fontId="0" fillId="2" borderId="0" xfId="0" applyFill="1"/>
    <xf numFmtId="0" fontId="0" fillId="2" borderId="0" xfId="0" applyFill="1" applyAlignment="1">
      <alignment horizontal="center"/>
    </xf>
    <xf numFmtId="9" fontId="0" fillId="2" borderId="0" xfId="1" applyFont="1" applyFill="1"/>
    <xf numFmtId="9" fontId="0" fillId="2" borderId="0" xfId="0" applyNumberFormat="1" applyFill="1"/>
    <xf numFmtId="0" fontId="0" fillId="2" borderId="0" xfId="0" applyFill="1" applyAlignment="1">
      <alignment wrapText="1"/>
    </xf>
    <xf numFmtId="0" fontId="3" fillId="2" borderId="0" xfId="0" applyFont="1" applyFill="1"/>
    <xf numFmtId="0" fontId="4" fillId="2" borderId="0" xfId="0" applyFont="1" applyFill="1"/>
    <xf numFmtId="0" fontId="6" fillId="2" borderId="0" xfId="0" applyFont="1" applyFill="1"/>
    <xf numFmtId="9" fontId="6" fillId="2" borderId="0" xfId="1" applyFont="1" applyFill="1"/>
    <xf numFmtId="9" fontId="6" fillId="2" borderId="0" xfId="0" applyNumberFormat="1" applyFont="1" applyFill="1"/>
    <xf numFmtId="9" fontId="5" fillId="0" borderId="0" xfId="0" applyNumberFormat="1" applyFont="1"/>
    <xf numFmtId="0" fontId="5" fillId="0" borderId="0" xfId="0" applyFont="1"/>
    <xf numFmtId="9" fontId="5" fillId="0" borderId="0" xfId="1" applyFont="1"/>
    <xf numFmtId="43" fontId="5" fillId="0" borderId="0" xfId="2" applyFont="1"/>
    <xf numFmtId="0" fontId="5" fillId="2" borderId="0" xfId="0" applyFont="1" applyFill="1"/>
    <xf numFmtId="9" fontId="5" fillId="2" borderId="0" xfId="1" applyFont="1" applyFill="1"/>
    <xf numFmtId="43" fontId="5" fillId="2" borderId="0" xfId="2" applyFont="1" applyFill="1"/>
    <xf numFmtId="0" fontId="4" fillId="0" borderId="0" xfId="0" applyFont="1" applyAlignment="1">
      <alignment horizontal="center"/>
    </xf>
    <xf numFmtId="0" fontId="9" fillId="2" borderId="0" xfId="0" applyFont="1" applyFill="1" applyAlignment="1">
      <alignment horizontal="center"/>
    </xf>
    <xf numFmtId="0" fontId="13" fillId="2" borderId="0" xfId="0" applyFont="1" applyFill="1"/>
    <xf numFmtId="0" fontId="0" fillId="2" borderId="0" xfId="0" applyFill="1" applyAlignment="1">
      <alignment horizontal="left" wrapText="1"/>
    </xf>
    <xf numFmtId="0" fontId="14" fillId="2" borderId="0" xfId="0" applyFont="1" applyFill="1"/>
    <xf numFmtId="0" fontId="16" fillId="2" borderId="0" xfId="3" applyFill="1"/>
    <xf numFmtId="0" fontId="10" fillId="2" borderId="7" xfId="0" applyFont="1" applyFill="1" applyBorder="1" applyAlignment="1">
      <alignment horizontal="center"/>
    </xf>
    <xf numFmtId="0" fontId="0" fillId="0" borderId="0" xfId="0" applyAlignment="1">
      <alignment wrapText="1"/>
    </xf>
    <xf numFmtId="0" fontId="16" fillId="2" borderId="0" xfId="3" applyFill="1" applyAlignment="1">
      <alignment vertical="center"/>
    </xf>
    <xf numFmtId="0" fontId="0" fillId="2" borderId="14" xfId="0" applyFill="1" applyBorder="1"/>
    <xf numFmtId="0" fontId="10" fillId="2" borderId="0" xfId="0" applyFont="1" applyFill="1" applyAlignment="1">
      <alignment horizontal="center"/>
    </xf>
    <xf numFmtId="0" fontId="0" fillId="2" borderId="0" xfId="0" applyFill="1" applyAlignment="1">
      <alignment horizontal="left" vertical="top" wrapText="1"/>
    </xf>
    <xf numFmtId="0" fontId="11" fillId="9" borderId="0" xfId="0" applyFont="1" applyFill="1"/>
    <xf numFmtId="0" fontId="18" fillId="2" borderId="0" xfId="0" applyFont="1" applyFill="1"/>
    <xf numFmtId="0" fontId="16" fillId="2" borderId="0" xfId="3" applyFill="1" applyBorder="1" applyAlignment="1">
      <alignment vertical="center"/>
    </xf>
    <xf numFmtId="0" fontId="0" fillId="2" borderId="0" xfId="0" applyFill="1" applyAlignment="1">
      <alignment horizontal="left" vertical="center" wrapText="1"/>
    </xf>
    <xf numFmtId="0" fontId="0" fillId="9" borderId="0" xfId="0" applyFill="1"/>
    <xf numFmtId="0" fontId="10" fillId="0" borderId="0" xfId="0" applyFont="1"/>
    <xf numFmtId="0" fontId="10" fillId="2" borderId="7" xfId="0" applyFont="1" applyFill="1" applyBorder="1" applyAlignment="1">
      <alignment horizontal="center" vertical="top"/>
    </xf>
    <xf numFmtId="0" fontId="0" fillId="2" borderId="0" xfId="0" applyFill="1" applyAlignment="1">
      <alignment horizontal="left"/>
    </xf>
    <xf numFmtId="0" fontId="0" fillId="2" borderId="0" xfId="0" applyFill="1" applyAlignment="1">
      <alignment horizontal="left" vertical="top"/>
    </xf>
    <xf numFmtId="0" fontId="13" fillId="2" borderId="0" xfId="0" applyFont="1" applyFill="1" applyAlignment="1">
      <alignment horizontal="center"/>
    </xf>
    <xf numFmtId="0" fontId="0" fillId="0" borderId="0" xfId="0" applyAlignment="1">
      <alignment horizontal="left" vertical="top"/>
    </xf>
    <xf numFmtId="0" fontId="0" fillId="0" borderId="0" xfId="0" applyAlignment="1">
      <alignment horizontal="left"/>
    </xf>
    <xf numFmtId="1" fontId="0" fillId="0" borderId="0" xfId="0" applyNumberFormat="1"/>
    <xf numFmtId="0" fontId="0" fillId="9" borderId="0" xfId="0" applyFill="1" applyAlignment="1">
      <alignment horizontal="left" vertical="center" wrapText="1"/>
    </xf>
    <xf numFmtId="0" fontId="5" fillId="2" borderId="0" xfId="0" applyFont="1" applyFill="1" applyAlignment="1">
      <alignment horizontal="center"/>
    </xf>
    <xf numFmtId="0" fontId="5" fillId="2" borderId="0" xfId="0" applyFont="1" applyFill="1" applyAlignment="1">
      <alignment horizontal="left"/>
    </xf>
    <xf numFmtId="0" fontId="7" fillId="2" borderId="7" xfId="0" applyFont="1" applyFill="1" applyBorder="1" applyAlignment="1">
      <alignment horizontal="center"/>
    </xf>
    <xf numFmtId="0" fontId="5" fillId="2" borderId="0" xfId="0" applyFont="1" applyFill="1" applyAlignment="1">
      <alignment horizontal="left" vertical="top" wrapText="1"/>
    </xf>
    <xf numFmtId="0" fontId="7" fillId="2" borderId="0" xfId="0" applyFont="1" applyFill="1" applyAlignment="1">
      <alignment horizontal="left" vertical="top" wrapText="1"/>
    </xf>
    <xf numFmtId="0" fontId="10" fillId="2" borderId="7" xfId="0" applyFont="1" applyFill="1" applyBorder="1" applyAlignment="1">
      <alignment horizontal="center" vertical="top" wrapText="1"/>
    </xf>
    <xf numFmtId="0" fontId="5" fillId="9" borderId="0" xfId="0" applyFont="1" applyFill="1"/>
    <xf numFmtId="0" fontId="9" fillId="2" borderId="0" xfId="0" applyFont="1" applyFill="1"/>
    <xf numFmtId="0" fontId="5" fillId="2" borderId="0" xfId="0" applyFont="1" applyFill="1" applyAlignment="1">
      <alignment horizontal="left" vertical="top"/>
    </xf>
    <xf numFmtId="9" fontId="5" fillId="2" borderId="0" xfId="1" applyFont="1" applyFill="1" applyBorder="1" applyAlignment="1">
      <alignment horizontal="left" vertical="top"/>
    </xf>
    <xf numFmtId="0" fontId="0" fillId="2" borderId="0" xfId="0" applyFill="1" applyAlignment="1">
      <alignment vertical="center"/>
    </xf>
    <xf numFmtId="0" fontId="33" fillId="2" borderId="0" xfId="0" applyFont="1" applyFill="1"/>
    <xf numFmtId="0" fontId="25" fillId="2" borderId="0" xfId="0" applyFont="1" applyFill="1" applyAlignment="1">
      <alignment horizontal="center" wrapText="1"/>
    </xf>
    <xf numFmtId="0" fontId="0" fillId="2" borderId="0" xfId="0" applyFill="1" applyAlignment="1">
      <alignment horizontal="center" vertical="top" wrapText="1"/>
    </xf>
    <xf numFmtId="0" fontId="0" fillId="2" borderId="0" xfId="0" applyFill="1" applyAlignment="1">
      <alignment vertical="top" wrapText="1"/>
    </xf>
    <xf numFmtId="0" fontId="8" fillId="2" borderId="0" xfId="0" applyFont="1" applyFill="1" applyAlignment="1">
      <alignment horizontal="center" vertical="top" wrapText="1"/>
    </xf>
    <xf numFmtId="0" fontId="39" fillId="2" borderId="0" xfId="0" applyFont="1" applyFill="1" applyAlignment="1">
      <alignment vertical="top" wrapText="1"/>
    </xf>
    <xf numFmtId="0" fontId="0" fillId="2" borderId="0" xfId="0" applyFill="1" applyAlignment="1">
      <alignment vertical="center" wrapText="1"/>
    </xf>
    <xf numFmtId="0" fontId="0" fillId="2" borderId="0" xfId="0" applyFill="1" applyAlignment="1">
      <alignment horizontal="left" vertical="center"/>
    </xf>
    <xf numFmtId="0" fontId="2" fillId="2" borderId="0" xfId="0" applyFont="1" applyFill="1" applyAlignment="1">
      <alignment horizontal="center"/>
    </xf>
    <xf numFmtId="0" fontId="10" fillId="2" borderId="0" xfId="0" applyFont="1" applyFill="1" applyAlignment="1">
      <alignment horizontal="left" vertical="top" wrapText="1"/>
    </xf>
    <xf numFmtId="0" fontId="13" fillId="2" borderId="0" xfId="0" applyFont="1" applyFill="1" applyAlignment="1">
      <alignment horizontal="right"/>
    </xf>
    <xf numFmtId="0" fontId="34" fillId="2" borderId="0" xfId="0" applyFont="1" applyFill="1" applyAlignment="1">
      <alignment horizontal="left"/>
    </xf>
    <xf numFmtId="0" fontId="32" fillId="2" borderId="0" xfId="0" applyFont="1" applyFill="1" applyAlignment="1">
      <alignment horizontal="left"/>
    </xf>
    <xf numFmtId="0" fontId="16" fillId="2" borderId="0" xfId="3" applyFill="1" applyAlignment="1">
      <alignment horizontal="left" vertical="top"/>
    </xf>
    <xf numFmtId="0" fontId="16" fillId="2" borderId="0" xfId="3" applyFill="1" applyAlignment="1">
      <alignment horizontal="left" vertical="top" wrapText="1"/>
    </xf>
    <xf numFmtId="0" fontId="2" fillId="0" borderId="0" xfId="0" applyFont="1" applyAlignment="1">
      <alignment horizontal="center"/>
    </xf>
    <xf numFmtId="0" fontId="0" fillId="0" borderId="0" xfId="0" applyAlignment="1">
      <alignment vertical="center"/>
    </xf>
    <xf numFmtId="0" fontId="0" fillId="9" borderId="0" xfId="0" applyFill="1" applyAlignment="1">
      <alignment vertical="top" wrapText="1"/>
    </xf>
    <xf numFmtId="0" fontId="31" fillId="2" borderId="0" xfId="0" applyFont="1" applyFill="1"/>
    <xf numFmtId="0" fontId="21" fillId="10" borderId="7" xfId="0" applyFont="1" applyFill="1" applyBorder="1" applyProtection="1">
      <protection locked="0"/>
    </xf>
    <xf numFmtId="0" fontId="21" fillId="10" borderId="8" xfId="0" applyFont="1" applyFill="1" applyBorder="1" applyProtection="1">
      <protection locked="0"/>
    </xf>
    <xf numFmtId="0" fontId="20" fillId="11" borderId="8" xfId="0" applyFont="1" applyFill="1" applyBorder="1" applyAlignment="1" applyProtection="1">
      <alignment wrapText="1"/>
      <protection locked="0"/>
    </xf>
    <xf numFmtId="0" fontId="20" fillId="11" borderId="8" xfId="0" applyFont="1" applyFill="1" applyBorder="1" applyProtection="1">
      <protection locked="0"/>
    </xf>
    <xf numFmtId="0" fontId="21" fillId="10" borderId="9" xfId="0" applyFont="1" applyFill="1" applyBorder="1" applyProtection="1">
      <protection locked="0"/>
    </xf>
    <xf numFmtId="0" fontId="10" fillId="2" borderId="0" xfId="0" applyFont="1" applyFill="1" applyAlignment="1" applyProtection="1">
      <alignment horizontal="center"/>
      <protection locked="0"/>
    </xf>
    <xf numFmtId="0" fontId="11" fillId="0" borderId="0" xfId="0" applyFont="1"/>
    <xf numFmtId="0" fontId="11" fillId="0" borderId="0" xfId="0" applyFont="1" applyProtection="1">
      <protection hidden="1"/>
    </xf>
    <xf numFmtId="9" fontId="11" fillId="0" borderId="0" xfId="1" applyFont="1" applyFill="1" applyProtection="1">
      <protection hidden="1"/>
    </xf>
    <xf numFmtId="9" fontId="11" fillId="0" borderId="0" xfId="0" applyNumberFormat="1" applyFont="1" applyProtection="1">
      <protection hidden="1"/>
    </xf>
    <xf numFmtId="0" fontId="22" fillId="7" borderId="8" xfId="0" applyFont="1" applyFill="1" applyBorder="1" applyAlignment="1" applyProtection="1">
      <alignment horizontal="left" vertical="top"/>
      <protection locked="0"/>
    </xf>
    <xf numFmtId="0" fontId="37" fillId="19" borderId="8" xfId="0" applyFont="1" applyFill="1" applyBorder="1" applyAlignment="1" applyProtection="1">
      <alignment horizontal="left" vertical="top"/>
      <protection locked="0"/>
    </xf>
    <xf numFmtId="0" fontId="7" fillId="2" borderId="7" xfId="0" applyFont="1" applyFill="1" applyBorder="1" applyAlignment="1" applyProtection="1">
      <alignment horizontal="center" vertical="top"/>
      <protection locked="0"/>
    </xf>
    <xf numFmtId="0" fontId="22" fillId="7" borderId="9" xfId="0" applyFont="1" applyFill="1" applyBorder="1" applyAlignment="1" applyProtection="1">
      <alignment horizontal="left" vertical="top"/>
      <protection locked="0"/>
    </xf>
    <xf numFmtId="0" fontId="37" fillId="20" borderId="8" xfId="0" applyFont="1" applyFill="1" applyBorder="1" applyAlignment="1" applyProtection="1">
      <alignment horizontal="left" vertical="top"/>
      <protection locked="0"/>
    </xf>
    <xf numFmtId="9" fontId="11" fillId="0" borderId="0" xfId="1" applyFont="1" applyFill="1"/>
    <xf numFmtId="43" fontId="11" fillId="0" borderId="0" xfId="2" applyFont="1" applyFill="1"/>
    <xf numFmtId="9" fontId="11" fillId="0" borderId="0" xfId="0" applyNumberFormat="1" applyFont="1"/>
    <xf numFmtId="0" fontId="10" fillId="2" borderId="11" xfId="0" applyFont="1" applyFill="1" applyBorder="1" applyAlignment="1" applyProtection="1">
      <alignment horizontal="center"/>
      <protection locked="0"/>
    </xf>
    <xf numFmtId="0" fontId="15" fillId="6" borderId="7" xfId="0" applyFont="1" applyFill="1" applyBorder="1" applyProtection="1">
      <protection locked="0"/>
    </xf>
    <xf numFmtId="0" fontId="14" fillId="5" borderId="8" xfId="0" applyFont="1" applyFill="1" applyBorder="1" applyProtection="1">
      <protection locked="0"/>
    </xf>
    <xf numFmtId="0" fontId="14" fillId="5" borderId="9" xfId="0" applyFont="1" applyFill="1" applyBorder="1" applyProtection="1">
      <protection locked="0"/>
    </xf>
    <xf numFmtId="0" fontId="15" fillId="6" borderId="9" xfId="0" applyFont="1" applyFill="1" applyBorder="1" applyProtection="1">
      <protection locked="0"/>
    </xf>
    <xf numFmtId="0" fontId="15" fillId="6" borderId="8" xfId="0" applyFont="1" applyFill="1" applyBorder="1" applyProtection="1">
      <protection locked="0"/>
    </xf>
    <xf numFmtId="0" fontId="10" fillId="2" borderId="11" xfId="0" applyFont="1" applyFill="1" applyBorder="1" applyAlignment="1" applyProtection="1">
      <alignment horizontal="center" vertical="center"/>
      <protection locked="0"/>
    </xf>
    <xf numFmtId="0" fontId="14" fillId="5" borderId="7" xfId="0" applyFont="1" applyFill="1" applyBorder="1" applyProtection="1">
      <protection locked="0"/>
    </xf>
    <xf numFmtId="0" fontId="24" fillId="13" borderId="8" xfId="0" applyFont="1" applyFill="1" applyBorder="1" applyProtection="1">
      <protection locked="0"/>
    </xf>
    <xf numFmtId="0" fontId="23" fillId="12" borderId="8" xfId="0" applyFont="1" applyFill="1" applyBorder="1" applyProtection="1">
      <protection locked="0"/>
    </xf>
    <xf numFmtId="0" fontId="23" fillId="12" borderId="9" xfId="0" applyFont="1" applyFill="1" applyBorder="1" applyProtection="1">
      <protection locked="0"/>
    </xf>
    <xf numFmtId="9" fontId="11" fillId="0" borderId="0" xfId="1" applyFont="1" applyFill="1" applyBorder="1"/>
    <xf numFmtId="0" fontId="35" fillId="17" borderId="8" xfId="0" applyFont="1" applyFill="1" applyBorder="1" applyAlignment="1" applyProtection="1">
      <alignment horizontal="left" vertical="top" wrapText="1"/>
      <protection locked="0"/>
    </xf>
    <xf numFmtId="0" fontId="36" fillId="18" borderId="8" xfId="0" applyFont="1" applyFill="1" applyBorder="1" applyAlignment="1" applyProtection="1">
      <alignment horizontal="left" vertical="top" wrapText="1"/>
      <protection locked="0"/>
    </xf>
    <xf numFmtId="0" fontId="35" fillId="17" borderId="8" xfId="0" applyFont="1" applyFill="1" applyBorder="1" applyProtection="1">
      <protection locked="0"/>
    </xf>
    <xf numFmtId="9" fontId="11" fillId="0" borderId="0" xfId="1" applyFont="1" applyBorder="1"/>
    <xf numFmtId="0" fontId="27" fillId="14" borderId="7" xfId="0" applyFont="1" applyFill="1" applyBorder="1" applyAlignment="1" applyProtection="1">
      <alignment horizontal="left" vertical="top" wrapText="1"/>
      <protection locked="0"/>
    </xf>
    <xf numFmtId="0" fontId="27" fillId="14" borderId="8" xfId="0" applyFont="1" applyFill="1" applyBorder="1" applyAlignment="1" applyProtection="1">
      <alignment wrapText="1"/>
      <protection locked="0"/>
    </xf>
    <xf numFmtId="0" fontId="27" fillId="14" borderId="8" xfId="0" applyFont="1" applyFill="1" applyBorder="1" applyAlignment="1" applyProtection="1">
      <alignment horizontal="left" wrapText="1"/>
      <protection locked="0"/>
    </xf>
    <xf numFmtId="0" fontId="27" fillId="14" borderId="9" xfId="0" applyFont="1" applyFill="1" applyBorder="1" applyAlignment="1" applyProtection="1">
      <alignment wrapText="1"/>
      <protection locked="0"/>
    </xf>
    <xf numFmtId="0" fontId="8" fillId="15" borderId="8" xfId="0" applyFont="1" applyFill="1" applyBorder="1" applyAlignment="1" applyProtection="1">
      <alignment wrapText="1"/>
      <protection locked="0"/>
    </xf>
    <xf numFmtId="1" fontId="11" fillId="0" borderId="0" xfId="0" applyNumberFormat="1" applyFont="1"/>
    <xf numFmtId="9" fontId="11" fillId="0" borderId="0" xfId="1" applyFont="1"/>
    <xf numFmtId="0" fontId="22" fillId="7" borderId="7" xfId="0" applyFont="1" applyFill="1" applyBorder="1" applyProtection="1">
      <protection locked="0"/>
    </xf>
    <xf numFmtId="0" fontId="22" fillId="7" borderId="8" xfId="0" applyFont="1" applyFill="1" applyBorder="1" applyProtection="1">
      <protection locked="0"/>
    </xf>
    <xf numFmtId="0" fontId="22" fillId="7" borderId="9" xfId="0" applyFont="1" applyFill="1" applyBorder="1" applyProtection="1">
      <protection locked="0"/>
    </xf>
    <xf numFmtId="0" fontId="47" fillId="13" borderId="9" xfId="0" applyFont="1" applyFill="1" applyBorder="1" applyProtection="1">
      <protection locked="0"/>
    </xf>
    <xf numFmtId="0" fontId="19" fillId="8" borderId="8" xfId="0" applyFont="1" applyFill="1" applyBorder="1" applyProtection="1">
      <protection locked="0"/>
    </xf>
    <xf numFmtId="0" fontId="19" fillId="8" borderId="0" xfId="0" applyFont="1" applyFill="1" applyProtection="1">
      <protection locked="0"/>
    </xf>
    <xf numFmtId="0" fontId="17" fillId="4" borderId="8" xfId="0" applyFont="1" applyFill="1" applyBorder="1" applyProtection="1">
      <protection locked="0"/>
    </xf>
    <xf numFmtId="0" fontId="8" fillId="15" borderId="8" xfId="0" applyFont="1" applyFill="1" applyBorder="1" applyProtection="1">
      <protection locked="0"/>
    </xf>
    <xf numFmtId="0" fontId="17" fillId="4" borderId="8" xfId="0" applyFont="1" applyFill="1" applyBorder="1" applyAlignment="1" applyProtection="1">
      <alignment wrapText="1"/>
      <protection locked="0"/>
    </xf>
    <xf numFmtId="0" fontId="6" fillId="16" borderId="8" xfId="0" applyFont="1" applyFill="1" applyBorder="1" applyProtection="1">
      <protection locked="0"/>
    </xf>
    <xf numFmtId="0" fontId="10" fillId="2" borderId="11" xfId="0" applyFont="1" applyFill="1" applyBorder="1" applyAlignment="1">
      <alignment horizontal="center"/>
    </xf>
    <xf numFmtId="9" fontId="5" fillId="0" borderId="0" xfId="1" applyFont="1" applyFill="1"/>
    <xf numFmtId="0" fontId="0" fillId="2" borderId="0" xfId="0" applyFill="1" applyAlignment="1">
      <alignment horizontal="center" vertical="center"/>
    </xf>
    <xf numFmtId="0" fontId="16" fillId="2" borderId="0" xfId="3" applyFill="1" applyAlignment="1">
      <alignment horizontal="center" vertical="top" wrapText="1"/>
    </xf>
    <xf numFmtId="0" fontId="16" fillId="2" borderId="0" xfId="3" applyFill="1" applyAlignment="1" applyProtection="1">
      <alignment vertical="center"/>
      <protection locked="0"/>
    </xf>
    <xf numFmtId="0" fontId="16" fillId="2" borderId="0" xfId="3" applyFill="1" applyAlignment="1" applyProtection="1">
      <alignment horizontal="center" vertical="center"/>
      <protection locked="0"/>
    </xf>
    <xf numFmtId="0" fontId="16" fillId="2" borderId="0" xfId="3" applyFill="1" applyAlignment="1" applyProtection="1">
      <alignment horizontal="left" vertical="center"/>
      <protection locked="0"/>
    </xf>
    <xf numFmtId="0" fontId="2" fillId="2" borderId="0" xfId="0" applyFont="1" applyFill="1" applyAlignment="1">
      <alignment horizontal="center"/>
    </xf>
    <xf numFmtId="0" fontId="0" fillId="2" borderId="0" xfId="0" applyFill="1" applyAlignment="1">
      <alignment horizontal="left" vertical="center" wrapText="1"/>
    </xf>
    <xf numFmtId="0" fontId="0" fillId="2" borderId="0" xfId="0" applyFill="1" applyAlignment="1">
      <alignment horizontal="left" vertical="center"/>
    </xf>
    <xf numFmtId="0" fontId="0" fillId="2" borderId="0" xfId="0" applyFill="1" applyAlignment="1">
      <alignment horizontal="left" vertical="top" wrapText="1"/>
    </xf>
    <xf numFmtId="0" fontId="0" fillId="2" borderId="0" xfId="0" applyFill="1" applyAlignment="1">
      <alignment horizontal="left" vertical="top"/>
    </xf>
    <xf numFmtId="0" fontId="16" fillId="7" borderId="0" xfId="3" applyFill="1" applyAlignment="1" applyProtection="1">
      <alignment horizontal="center" vertical="center" wrapText="1"/>
      <protection locked="0"/>
    </xf>
    <xf numFmtId="0" fontId="16" fillId="15" borderId="0" xfId="3" applyFill="1" applyAlignment="1" applyProtection="1">
      <alignment horizontal="center" vertical="center" wrapText="1"/>
      <protection locked="0"/>
    </xf>
    <xf numFmtId="0" fontId="16" fillId="17" borderId="0" xfId="3" applyFill="1" applyAlignment="1" applyProtection="1">
      <alignment horizontal="center" vertical="center" wrapText="1"/>
      <protection locked="0"/>
    </xf>
    <xf numFmtId="0" fontId="16" fillId="21" borderId="0" xfId="3" applyFill="1" applyAlignment="1" applyProtection="1">
      <alignment horizontal="center" vertical="center" wrapText="1"/>
      <protection locked="0"/>
    </xf>
    <xf numFmtId="0" fontId="16" fillId="10" borderId="0" xfId="3" applyFill="1" applyAlignment="1" applyProtection="1">
      <alignment horizontal="center" vertical="center" wrapText="1"/>
      <protection locked="0"/>
    </xf>
    <xf numFmtId="0" fontId="25" fillId="2" borderId="0" xfId="0" applyFont="1" applyFill="1" applyAlignment="1">
      <alignment horizontal="center"/>
    </xf>
    <xf numFmtId="0" fontId="31" fillId="2" borderId="0" xfId="0" applyFont="1" applyFill="1" applyAlignment="1">
      <alignment horizontal="center"/>
    </xf>
    <xf numFmtId="0" fontId="2" fillId="2" borderId="0" xfId="0" applyFont="1" applyFill="1" applyAlignment="1">
      <alignment horizontal="center" wrapText="1"/>
    </xf>
    <xf numFmtId="0" fontId="5" fillId="2" borderId="0" xfId="0" applyFont="1" applyFill="1" applyAlignment="1">
      <alignment horizontal="left" wrapText="1"/>
    </xf>
    <xf numFmtId="0" fontId="0" fillId="2" borderId="0" xfId="0" applyFill="1" applyAlignment="1">
      <alignment horizontal="left" wrapText="1"/>
    </xf>
    <xf numFmtId="0" fontId="0" fillId="2" borderId="0" xfId="0" applyFill="1" applyAlignment="1">
      <alignment horizontal="center" vertical="center" wrapText="1"/>
    </xf>
    <xf numFmtId="0" fontId="30" fillId="2" borderId="0" xfId="0" applyFont="1" applyFill="1" applyAlignment="1">
      <alignment horizontal="center"/>
    </xf>
    <xf numFmtId="0" fontId="38" fillId="2" borderId="0" xfId="0" applyFont="1" applyFill="1" applyAlignment="1">
      <alignment horizontal="center" wrapText="1"/>
    </xf>
    <xf numFmtId="0" fontId="48" fillId="2" borderId="0" xfId="0" applyFont="1" applyFill="1" applyAlignment="1">
      <alignment horizontal="center"/>
    </xf>
    <xf numFmtId="0" fontId="16" fillId="2" borderId="0" xfId="3" applyFill="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10" fillId="2" borderId="0" xfId="0" applyFont="1" applyFill="1" applyAlignment="1">
      <alignment horizontal="left" vertical="top" wrapText="1"/>
    </xf>
    <xf numFmtId="0" fontId="0" fillId="10" borderId="0" xfId="0" applyFill="1" applyAlignment="1">
      <alignment horizontal="left" vertical="top"/>
    </xf>
    <xf numFmtId="0" fontId="0" fillId="11" borderId="0" xfId="0" applyFill="1" applyAlignment="1">
      <alignment horizontal="center"/>
    </xf>
    <xf numFmtId="0" fontId="0" fillId="10" borderId="1" xfId="0" applyFill="1" applyBorder="1" applyAlignment="1">
      <alignment horizontal="left" vertical="top" wrapText="1"/>
    </xf>
    <xf numFmtId="0" fontId="0" fillId="10" borderId="7" xfId="0" applyFill="1" applyBorder="1" applyAlignment="1">
      <alignment horizontal="left" vertical="top" wrapText="1"/>
    </xf>
    <xf numFmtId="0" fontId="0" fillId="10" borderId="7" xfId="0" applyFill="1" applyBorder="1" applyAlignment="1" applyProtection="1">
      <alignment horizontal="center" vertical="center" wrapText="1"/>
      <protection locked="0"/>
    </xf>
    <xf numFmtId="0" fontId="0" fillId="10" borderId="2" xfId="0" applyFill="1" applyBorder="1" applyAlignment="1" applyProtection="1">
      <alignment horizontal="center" vertical="center" wrapText="1"/>
      <protection locked="0"/>
    </xf>
    <xf numFmtId="0" fontId="0" fillId="10" borderId="13" xfId="0" applyFill="1" applyBorder="1" applyAlignment="1">
      <alignment horizontal="left" vertical="top" wrapText="1"/>
    </xf>
    <xf numFmtId="0" fontId="0" fillId="10" borderId="3" xfId="0" applyFill="1" applyBorder="1" applyAlignment="1">
      <alignment horizontal="left" vertical="top" wrapText="1"/>
    </xf>
    <xf numFmtId="0" fontId="0" fillId="10" borderId="4" xfId="0" applyFill="1" applyBorder="1" applyAlignment="1" applyProtection="1">
      <alignment horizontal="center" vertical="center" wrapText="1"/>
      <protection locked="0"/>
    </xf>
    <xf numFmtId="0" fontId="0" fillId="10" borderId="13" xfId="0" applyFill="1" applyBorder="1" applyAlignment="1" applyProtection="1">
      <alignment horizontal="center" vertical="center" wrapText="1"/>
      <protection locked="0"/>
    </xf>
    <xf numFmtId="0" fontId="0" fillId="11" borderId="3" xfId="0" applyFill="1" applyBorder="1" applyAlignment="1">
      <alignment horizontal="left" vertical="top" wrapText="1"/>
    </xf>
    <xf numFmtId="0" fontId="0" fillId="11" borderId="8" xfId="0" applyFill="1" applyBorder="1" applyAlignment="1">
      <alignment horizontal="left" vertical="top" wrapText="1"/>
    </xf>
    <xf numFmtId="0" fontId="0" fillId="11" borderId="8" xfId="0" applyFill="1" applyBorder="1" applyAlignment="1" applyProtection="1">
      <alignment horizontal="center" vertical="center" wrapText="1"/>
      <protection locked="0"/>
    </xf>
    <xf numFmtId="0" fontId="0" fillId="11" borderId="4" xfId="0" applyFill="1" applyBorder="1" applyAlignment="1" applyProtection="1">
      <alignment horizontal="center" vertical="center" wrapText="1"/>
      <protection locked="0"/>
    </xf>
    <xf numFmtId="0" fontId="0" fillId="11" borderId="13" xfId="0" applyFill="1" applyBorder="1" applyAlignment="1" applyProtection="1">
      <alignment horizontal="center" vertical="center" wrapText="1"/>
      <protection locked="0"/>
    </xf>
    <xf numFmtId="0" fontId="29" fillId="2" borderId="0" xfId="0" applyFont="1" applyFill="1" applyAlignment="1">
      <alignment horizontal="center"/>
    </xf>
    <xf numFmtId="0" fontId="10" fillId="2" borderId="0" xfId="0" applyFont="1" applyFill="1" applyAlignment="1">
      <alignment horizontal="center"/>
    </xf>
    <xf numFmtId="0" fontId="10" fillId="2" borderId="0" xfId="0" applyFont="1" applyFill="1" applyAlignment="1" applyProtection="1">
      <alignment horizontal="center"/>
      <protection locked="0"/>
    </xf>
    <xf numFmtId="0" fontId="0" fillId="10" borderId="8" xfId="0" applyFill="1" applyBorder="1" applyAlignment="1">
      <alignment horizontal="left" vertical="top" wrapText="1"/>
    </xf>
    <xf numFmtId="0" fontId="0" fillId="10" borderId="8" xfId="0" applyFill="1" applyBorder="1" applyAlignment="1" applyProtection="1">
      <alignment horizontal="center" vertical="center" wrapText="1"/>
      <protection locked="0"/>
    </xf>
    <xf numFmtId="0" fontId="0" fillId="0" borderId="0" xfId="0" applyAlignment="1">
      <alignment horizontal="center"/>
    </xf>
    <xf numFmtId="0" fontId="49" fillId="0" borderId="0" xfId="0" applyFont="1" applyAlignment="1" applyProtection="1">
      <alignment horizontal="center"/>
      <protection hidden="1"/>
    </xf>
    <xf numFmtId="0" fontId="11" fillId="0" borderId="10" xfId="0" applyFont="1" applyBorder="1" applyAlignment="1">
      <alignment horizontal="center"/>
    </xf>
    <xf numFmtId="0" fontId="11" fillId="0" borderId="11" xfId="0" applyFont="1" applyBorder="1" applyAlignment="1">
      <alignment horizontal="center"/>
    </xf>
    <xf numFmtId="0" fontId="11" fillId="0" borderId="12" xfId="0" applyFont="1" applyBorder="1" applyAlignment="1">
      <alignment horizontal="center"/>
    </xf>
    <xf numFmtId="0" fontId="0" fillId="10" borderId="14" xfId="0" applyFill="1" applyBorder="1" applyAlignment="1">
      <alignment horizontal="left" vertical="top" wrapText="1"/>
    </xf>
    <xf numFmtId="0" fontId="0" fillId="10" borderId="5" xfId="0" applyFill="1" applyBorder="1" applyAlignment="1">
      <alignment horizontal="left" vertical="top" wrapText="1"/>
    </xf>
    <xf numFmtId="0" fontId="0" fillId="10" borderId="9" xfId="0" applyFill="1" applyBorder="1" applyAlignment="1" applyProtection="1">
      <alignment horizontal="center" vertical="center" wrapText="1"/>
      <protection locked="0"/>
    </xf>
    <xf numFmtId="0" fontId="0" fillId="10" borderId="6" xfId="0" applyFill="1" applyBorder="1" applyAlignment="1" applyProtection="1">
      <alignment horizontal="center" vertical="center" wrapText="1"/>
      <protection locked="0"/>
    </xf>
    <xf numFmtId="0" fontId="0" fillId="11" borderId="13" xfId="0" applyFill="1" applyBorder="1" applyAlignment="1">
      <alignment horizontal="left" vertical="top" wrapText="1"/>
    </xf>
    <xf numFmtId="0" fontId="5" fillId="2" borderId="0" xfId="0" applyFont="1" applyFill="1" applyAlignment="1" applyProtection="1">
      <alignment horizontal="left" vertical="top" wrapText="1"/>
      <protection locked="0"/>
    </xf>
    <xf numFmtId="0" fontId="7" fillId="2" borderId="0" xfId="0" applyFont="1" applyFill="1" applyAlignment="1">
      <alignment horizontal="left" vertical="top"/>
    </xf>
    <xf numFmtId="0" fontId="5" fillId="2" borderId="0" xfId="0" applyFont="1" applyFill="1" applyAlignment="1">
      <alignment horizontal="left" vertical="top" wrapText="1"/>
    </xf>
    <xf numFmtId="0" fontId="42" fillId="2" borderId="0" xfId="0" applyFont="1" applyFill="1" applyAlignment="1">
      <alignment horizontal="center"/>
    </xf>
    <xf numFmtId="0" fontId="5" fillId="19" borderId="0" xfId="0" applyFont="1" applyFill="1" applyAlignment="1">
      <alignment horizontal="left" vertical="top"/>
    </xf>
    <xf numFmtId="0" fontId="0" fillId="7" borderId="0" xfId="0" applyFill="1" applyAlignment="1">
      <alignment horizontal="left" vertical="top"/>
    </xf>
    <xf numFmtId="9" fontId="5" fillId="7" borderId="9" xfId="1" applyFont="1" applyFill="1" applyBorder="1" applyAlignment="1" applyProtection="1">
      <alignment horizontal="center" vertical="center" wrapText="1"/>
      <protection locked="0"/>
    </xf>
    <xf numFmtId="9" fontId="5" fillId="7" borderId="6" xfId="1" applyFont="1" applyFill="1" applyBorder="1" applyAlignment="1" applyProtection="1">
      <alignment horizontal="center" vertical="center" wrapText="1"/>
      <protection locked="0"/>
    </xf>
    <xf numFmtId="9" fontId="5" fillId="2" borderId="0" xfId="1" applyFont="1" applyFill="1" applyBorder="1" applyAlignment="1">
      <alignment horizontal="left" vertical="top"/>
    </xf>
    <xf numFmtId="0" fontId="5" fillId="7" borderId="3" xfId="0" applyFont="1" applyFill="1" applyBorder="1" applyAlignment="1">
      <alignment horizontal="left" vertical="top" wrapText="1"/>
    </xf>
    <xf numFmtId="0" fontId="5" fillId="7" borderId="8" xfId="0" applyFont="1" applyFill="1" applyBorder="1" applyAlignment="1">
      <alignment horizontal="left" vertical="top" wrapText="1"/>
    </xf>
    <xf numFmtId="0" fontId="5" fillId="19" borderId="3" xfId="0" applyFont="1" applyFill="1" applyBorder="1" applyAlignment="1">
      <alignment horizontal="left" vertical="top" wrapText="1"/>
    </xf>
    <xf numFmtId="0" fontId="5" fillId="19" borderId="8" xfId="0" applyFont="1" applyFill="1" applyBorder="1" applyAlignment="1">
      <alignment horizontal="left" vertical="top" wrapText="1"/>
    </xf>
    <xf numFmtId="0" fontId="7" fillId="2" borderId="1" xfId="0" applyFont="1" applyFill="1" applyBorder="1" applyAlignment="1">
      <alignment horizontal="center" vertical="top" wrapText="1"/>
    </xf>
    <xf numFmtId="0" fontId="7" fillId="2" borderId="7" xfId="0" applyFont="1" applyFill="1" applyBorder="1" applyAlignment="1">
      <alignment horizontal="center" vertical="top" wrapText="1"/>
    </xf>
    <xf numFmtId="9" fontId="5" fillId="19" borderId="8" xfId="1" applyFont="1" applyFill="1" applyBorder="1" applyAlignment="1" applyProtection="1">
      <alignment horizontal="center" vertical="center" wrapText="1"/>
      <protection locked="0"/>
    </xf>
    <xf numFmtId="9" fontId="5" fillId="19" borderId="4" xfId="1" applyFont="1" applyFill="1" applyBorder="1" applyAlignment="1" applyProtection="1">
      <alignment horizontal="center" vertical="center" wrapText="1"/>
      <protection locked="0"/>
    </xf>
    <xf numFmtId="9" fontId="5" fillId="7" borderId="8" xfId="1" applyFont="1" applyFill="1" applyBorder="1" applyAlignment="1" applyProtection="1">
      <alignment horizontal="center" vertical="center" wrapText="1"/>
      <protection locked="0"/>
    </xf>
    <xf numFmtId="9" fontId="5" fillId="7" borderId="4" xfId="1" applyFont="1" applyFill="1" applyBorder="1" applyAlignment="1" applyProtection="1">
      <alignment horizontal="center" vertical="center" wrapText="1"/>
      <protection locked="0"/>
    </xf>
    <xf numFmtId="9" fontId="7" fillId="2" borderId="7" xfId="1" applyFont="1" applyFill="1" applyBorder="1" applyAlignment="1" applyProtection="1">
      <alignment horizontal="center" vertical="top"/>
      <protection locked="0"/>
    </xf>
    <xf numFmtId="9" fontId="7" fillId="2" borderId="2" xfId="1" applyFont="1" applyFill="1" applyBorder="1" applyAlignment="1" applyProtection="1">
      <alignment horizontal="center" vertical="top"/>
      <protection locked="0"/>
    </xf>
    <xf numFmtId="0" fontId="7" fillId="2" borderId="0" xfId="0" applyFont="1" applyFill="1" applyAlignment="1">
      <alignment horizontal="center" vertical="top" wrapText="1"/>
    </xf>
    <xf numFmtId="0" fontId="5" fillId="7" borderId="5" xfId="0" applyFont="1" applyFill="1" applyBorder="1" applyAlignment="1">
      <alignment horizontal="left" vertical="top" wrapText="1"/>
    </xf>
    <xf numFmtId="0" fontId="5" fillId="7" borderId="9" xfId="0" applyFont="1" applyFill="1" applyBorder="1" applyAlignment="1">
      <alignment horizontal="left" vertical="top" wrapText="1"/>
    </xf>
    <xf numFmtId="0" fontId="49" fillId="0" borderId="0" xfId="0" applyFont="1" applyAlignment="1">
      <alignment horizontal="center"/>
    </xf>
    <xf numFmtId="0" fontId="9" fillId="2" borderId="10" xfId="0" applyFont="1" applyFill="1" applyBorder="1" applyAlignment="1">
      <alignment horizontal="center"/>
    </xf>
    <xf numFmtId="0" fontId="9" fillId="2" borderId="11" xfId="0" applyFont="1" applyFill="1" applyBorder="1" applyAlignment="1">
      <alignment horizontal="center"/>
    </xf>
    <xf numFmtId="0" fontId="9" fillId="2" borderId="12" xfId="0" applyFont="1" applyFill="1" applyBorder="1" applyAlignment="1">
      <alignment horizontal="center"/>
    </xf>
    <xf numFmtId="0" fontId="5" fillId="20" borderId="3" xfId="0" applyFont="1" applyFill="1" applyBorder="1" applyAlignment="1">
      <alignment horizontal="left" vertical="top" wrapText="1"/>
    </xf>
    <xf numFmtId="0" fontId="5" fillId="20" borderId="8" xfId="0" applyFont="1" applyFill="1" applyBorder="1" applyAlignment="1">
      <alignment horizontal="left" vertical="top" wrapText="1"/>
    </xf>
    <xf numFmtId="9" fontId="5" fillId="20" borderId="8" xfId="1" applyFont="1" applyFill="1" applyBorder="1" applyAlignment="1" applyProtection="1">
      <alignment horizontal="center" vertical="center" wrapText="1"/>
      <protection locked="0"/>
    </xf>
    <xf numFmtId="9" fontId="5" fillId="20" borderId="4" xfId="1" applyFont="1" applyFill="1" applyBorder="1" applyAlignment="1" applyProtection="1">
      <alignment horizontal="center" vertical="center" wrapText="1"/>
      <protection locked="0"/>
    </xf>
    <xf numFmtId="0" fontId="4" fillId="2" borderId="0" xfId="0" applyFont="1" applyFill="1" applyAlignment="1">
      <alignment horizontal="center"/>
    </xf>
    <xf numFmtId="0" fontId="7" fillId="2" borderId="1" xfId="0" applyFont="1" applyFill="1" applyBorder="1" applyAlignment="1">
      <alignment horizontal="center"/>
    </xf>
    <xf numFmtId="0" fontId="7" fillId="2" borderId="7" xfId="0" applyFont="1" applyFill="1" applyBorder="1" applyAlignment="1">
      <alignment horizontal="center"/>
    </xf>
    <xf numFmtId="9" fontId="7" fillId="2" borderId="7" xfId="1" applyFont="1" applyFill="1" applyBorder="1" applyAlignment="1">
      <alignment horizontal="center"/>
    </xf>
    <xf numFmtId="9" fontId="7" fillId="2" borderId="2" xfId="1" applyFont="1" applyFill="1" applyBorder="1" applyAlignment="1">
      <alignment horizontal="center"/>
    </xf>
    <xf numFmtId="0" fontId="0" fillId="5" borderId="14" xfId="0" applyFill="1" applyBorder="1" applyAlignment="1">
      <alignment horizontal="left" vertical="top" wrapText="1"/>
    </xf>
    <xf numFmtId="0" fontId="0" fillId="5" borderId="5" xfId="0" applyFill="1" applyBorder="1" applyAlignment="1">
      <alignment horizontal="left" vertical="top" wrapText="1"/>
    </xf>
    <xf numFmtId="0" fontId="0" fillId="5" borderId="9" xfId="0" applyFill="1" applyBorder="1" applyAlignment="1" applyProtection="1">
      <alignment horizontal="center" vertical="center" wrapText="1"/>
      <protection locked="0"/>
    </xf>
    <xf numFmtId="0" fontId="0" fillId="5" borderId="6" xfId="0" applyFill="1" applyBorder="1" applyAlignment="1" applyProtection="1">
      <alignment horizontal="center" vertical="center" wrapText="1"/>
      <protection locked="0"/>
    </xf>
    <xf numFmtId="0" fontId="0" fillId="6" borderId="13" xfId="0" applyFill="1" applyBorder="1" applyAlignment="1">
      <alignment horizontal="left" vertical="top" wrapText="1"/>
    </xf>
    <xf numFmtId="0" fontId="0" fillId="6" borderId="3" xfId="0" applyFill="1" applyBorder="1" applyAlignment="1">
      <alignment horizontal="left" vertical="top" wrapText="1"/>
    </xf>
    <xf numFmtId="0" fontId="0" fillId="6" borderId="8" xfId="0" applyFill="1" applyBorder="1" applyAlignment="1" applyProtection="1">
      <alignment horizontal="center" vertical="center" wrapText="1"/>
      <protection locked="0"/>
    </xf>
    <xf numFmtId="0" fontId="0" fillId="6" borderId="4" xfId="0" applyFill="1" applyBorder="1" applyAlignment="1" applyProtection="1">
      <alignment horizontal="center" vertical="center" wrapText="1"/>
      <protection locked="0"/>
    </xf>
    <xf numFmtId="0" fontId="0" fillId="5" borderId="13" xfId="0" applyFill="1" applyBorder="1" applyAlignment="1">
      <alignment horizontal="left" vertical="top" wrapText="1"/>
    </xf>
    <xf numFmtId="0" fontId="0" fillId="5" borderId="3" xfId="0" applyFill="1" applyBorder="1" applyAlignment="1">
      <alignment horizontal="left" vertical="top" wrapText="1"/>
    </xf>
    <xf numFmtId="0" fontId="0" fillId="5" borderId="8"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5" fillId="5" borderId="13" xfId="0" applyFont="1" applyFill="1" applyBorder="1" applyAlignment="1">
      <alignment horizontal="left" vertical="top" wrapText="1"/>
    </xf>
    <xf numFmtId="0" fontId="5" fillId="5" borderId="3" xfId="0" applyFont="1" applyFill="1" applyBorder="1" applyAlignment="1">
      <alignment horizontal="left" vertical="top" wrapText="1"/>
    </xf>
    <xf numFmtId="0" fontId="0" fillId="6" borderId="0" xfId="0" applyFill="1" applyAlignment="1">
      <alignment horizontal="center" vertical="center" wrapText="1"/>
    </xf>
    <xf numFmtId="0" fontId="0" fillId="5" borderId="0" xfId="0" applyFill="1" applyAlignment="1">
      <alignment horizontal="center" vertical="center" wrapText="1"/>
    </xf>
    <xf numFmtId="0" fontId="0" fillId="6" borderId="9" xfId="0" applyFill="1" applyBorder="1" applyAlignment="1" applyProtection="1">
      <alignment horizontal="center" vertical="center" wrapText="1"/>
      <protection locked="0"/>
    </xf>
    <xf numFmtId="0" fontId="0" fillId="6" borderId="6" xfId="0" applyFill="1" applyBorder="1" applyAlignment="1" applyProtection="1">
      <alignment horizontal="center" vertical="center" wrapText="1"/>
      <protection locked="0"/>
    </xf>
    <xf numFmtId="0" fontId="10" fillId="2" borderId="10" xfId="0" applyFont="1" applyFill="1" applyBorder="1" applyAlignment="1">
      <alignment horizontal="center"/>
    </xf>
    <xf numFmtId="0" fontId="10" fillId="2" borderId="11" xfId="0" applyFont="1" applyFill="1" applyBorder="1" applyAlignment="1">
      <alignment horizontal="center"/>
    </xf>
    <xf numFmtId="0" fontId="10" fillId="2" borderId="11" xfId="0" applyFont="1"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5" borderId="15" xfId="0" applyFill="1" applyBorder="1" applyAlignment="1">
      <alignment horizontal="left" vertical="top" wrapText="1"/>
    </xf>
    <xf numFmtId="0" fontId="0" fillId="5" borderId="1" xfId="0" applyFill="1" applyBorder="1" applyAlignment="1">
      <alignment horizontal="left" vertical="top" wrapText="1"/>
    </xf>
    <xf numFmtId="0" fontId="0" fillId="5" borderId="7"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protection locked="0"/>
    </xf>
    <xf numFmtId="0" fontId="0" fillId="2" borderId="11" xfId="0" applyFill="1" applyBorder="1" applyAlignment="1">
      <alignment horizontal="center"/>
    </xf>
    <xf numFmtId="0" fontId="0" fillId="2" borderId="12" xfId="0" applyFill="1" applyBorder="1" applyAlignment="1">
      <alignment horizontal="center"/>
    </xf>
    <xf numFmtId="0" fontId="0" fillId="6" borderId="7" xfId="0" applyFill="1" applyBorder="1" applyAlignment="1" applyProtection="1">
      <alignment horizontal="center" vertical="center" wrapText="1"/>
      <protection locked="0"/>
    </xf>
    <xf numFmtId="0" fontId="0" fillId="6" borderId="2" xfId="0" applyFill="1" applyBorder="1" applyAlignment="1" applyProtection="1">
      <alignment horizontal="center" vertical="center" wrapText="1"/>
      <protection locked="0"/>
    </xf>
    <xf numFmtId="0" fontId="0" fillId="2" borderId="0" xfId="0" applyFill="1" applyAlignment="1">
      <alignment horizontal="left"/>
    </xf>
    <xf numFmtId="0" fontId="0" fillId="6" borderId="15" xfId="0" applyFill="1" applyBorder="1" applyAlignment="1">
      <alignment horizontal="left" vertical="top" wrapText="1"/>
    </xf>
    <xf numFmtId="0" fontId="0" fillId="6" borderId="1" xfId="0" applyFill="1" applyBorder="1" applyAlignment="1">
      <alignment horizontal="left" vertical="top" wrapText="1"/>
    </xf>
    <xf numFmtId="0" fontId="40" fillId="2" borderId="0" xfId="0" applyFont="1" applyFill="1" applyAlignment="1">
      <alignment horizontal="center"/>
    </xf>
    <xf numFmtId="0" fontId="16" fillId="2" borderId="0" xfId="3" applyFill="1" applyAlignment="1" applyProtection="1">
      <alignment horizontal="left" vertical="center" wrapText="1"/>
      <protection locked="0"/>
    </xf>
    <xf numFmtId="0" fontId="28" fillId="2" borderId="0" xfId="3" applyFont="1" applyFill="1" applyAlignment="1" applyProtection="1">
      <alignment horizontal="left" vertical="center" wrapText="1"/>
      <protection locked="0"/>
    </xf>
    <xf numFmtId="0" fontId="0" fillId="13" borderId="0" xfId="0" applyFill="1" applyAlignment="1">
      <alignment horizontal="left"/>
    </xf>
    <xf numFmtId="0" fontId="0" fillId="12" borderId="0" xfId="0" applyFill="1" applyAlignment="1">
      <alignment horizontal="left" vertical="top"/>
    </xf>
    <xf numFmtId="0" fontId="0" fillId="12" borderId="9" xfId="0" applyFill="1" applyBorder="1" applyAlignment="1" applyProtection="1">
      <alignment horizontal="center" vertical="center" wrapText="1"/>
      <protection locked="0"/>
    </xf>
    <xf numFmtId="0" fontId="0" fillId="12" borderId="6" xfId="0" applyFill="1" applyBorder="1" applyAlignment="1" applyProtection="1">
      <alignment horizontal="center" vertical="center" wrapText="1"/>
      <protection locked="0"/>
    </xf>
    <xf numFmtId="0" fontId="0" fillId="13" borderId="8" xfId="0" applyFill="1" applyBorder="1" applyAlignment="1" applyProtection="1">
      <alignment horizontal="center" vertical="center" wrapText="1"/>
      <protection locked="0"/>
    </xf>
    <xf numFmtId="0" fontId="0" fillId="13" borderId="4" xfId="0" applyFill="1" applyBorder="1" applyAlignment="1" applyProtection="1">
      <alignment horizontal="center" vertical="center" wrapText="1"/>
      <protection locked="0"/>
    </xf>
    <xf numFmtId="0" fontId="0" fillId="12" borderId="8" xfId="0" applyFill="1" applyBorder="1" applyAlignment="1" applyProtection="1">
      <alignment horizontal="center" vertical="center" wrapText="1"/>
      <protection locked="0"/>
    </xf>
    <xf numFmtId="0" fontId="0" fillId="12" borderId="4" xfId="0" applyFill="1" applyBorder="1" applyAlignment="1" applyProtection="1">
      <alignment horizontal="center" vertical="center" wrapText="1"/>
      <protection locked="0"/>
    </xf>
    <xf numFmtId="0" fontId="0" fillId="13" borderId="3" xfId="0" applyFill="1" applyBorder="1" applyAlignment="1">
      <alignment horizontal="left" vertical="top" wrapText="1"/>
    </xf>
    <xf numFmtId="0" fontId="0" fillId="13" borderId="8" xfId="0" applyFill="1" applyBorder="1" applyAlignment="1">
      <alignment horizontal="left" vertical="top" wrapText="1"/>
    </xf>
    <xf numFmtId="0" fontId="0" fillId="12" borderId="3" xfId="0" applyFill="1" applyBorder="1" applyAlignment="1">
      <alignment horizontal="left" vertical="top" wrapText="1"/>
    </xf>
    <xf numFmtId="0" fontId="0" fillId="12" borderId="8" xfId="0" applyFill="1" applyBorder="1" applyAlignment="1">
      <alignment horizontal="left" vertical="top" wrapText="1"/>
    </xf>
    <xf numFmtId="0" fontId="11" fillId="0" borderId="0" xfId="0" applyFont="1" applyAlignment="1">
      <alignment horizontal="center"/>
    </xf>
    <xf numFmtId="0" fontId="0" fillId="2" borderId="0" xfId="0" applyFill="1" applyAlignment="1">
      <alignment horizontal="center"/>
    </xf>
    <xf numFmtId="0" fontId="0" fillId="12" borderId="5" xfId="0" applyFill="1" applyBorder="1" applyAlignment="1">
      <alignment horizontal="left" vertical="top" wrapText="1"/>
    </xf>
    <xf numFmtId="0" fontId="0" fillId="12" borderId="9" xfId="0" applyFill="1" applyBorder="1" applyAlignment="1">
      <alignment horizontal="left" vertical="top" wrapText="1"/>
    </xf>
    <xf numFmtId="0" fontId="45" fillId="2" borderId="0" xfId="0" applyFont="1" applyFill="1" applyAlignment="1">
      <alignment horizontal="center"/>
    </xf>
    <xf numFmtId="0" fontId="13" fillId="2" borderId="0" xfId="0" applyFont="1" applyFill="1" applyAlignment="1">
      <alignment horizontal="center"/>
    </xf>
    <xf numFmtId="0" fontId="10" fillId="2" borderId="1" xfId="0" applyFont="1" applyFill="1" applyBorder="1" applyAlignment="1">
      <alignment horizontal="center"/>
    </xf>
    <xf numFmtId="0" fontId="10" fillId="2" borderId="7" xfId="0" applyFont="1" applyFill="1" applyBorder="1" applyAlignment="1">
      <alignment horizontal="center"/>
    </xf>
    <xf numFmtId="0" fontId="10" fillId="2" borderId="2" xfId="0" applyFont="1" applyFill="1" applyBorder="1" applyAlignment="1">
      <alignment horizontal="center"/>
    </xf>
    <xf numFmtId="0" fontId="10" fillId="2" borderId="0" xfId="0" applyFont="1" applyFill="1" applyAlignment="1">
      <alignment horizontal="left" vertical="top"/>
    </xf>
    <xf numFmtId="0" fontId="41" fillId="2" borderId="0" xfId="0" applyFont="1" applyFill="1" applyAlignment="1">
      <alignment horizontal="center"/>
    </xf>
    <xf numFmtId="0" fontId="5" fillId="2" borderId="0" xfId="0" applyFont="1" applyFill="1" applyAlignment="1">
      <alignment horizontal="left" vertical="top"/>
    </xf>
    <xf numFmtId="0" fontId="0" fillId="2" borderId="5" xfId="0" applyFill="1" applyBorder="1" applyAlignment="1">
      <alignment horizontal="center"/>
    </xf>
    <xf numFmtId="0" fontId="0" fillId="2" borderId="9" xfId="0" applyFill="1" applyBorder="1" applyAlignment="1">
      <alignment horizontal="center"/>
    </xf>
    <xf numFmtId="0" fontId="0" fillId="2" borderId="6" xfId="0" applyFill="1" applyBorder="1" applyAlignment="1">
      <alignment horizontal="center"/>
    </xf>
    <xf numFmtId="0" fontId="0" fillId="17" borderId="3" xfId="0" applyFill="1" applyBorder="1" applyAlignment="1">
      <alignment horizontal="left" vertical="top" wrapText="1"/>
    </xf>
    <xf numFmtId="0" fontId="0" fillId="17" borderId="8" xfId="0" applyFill="1" applyBorder="1" applyAlignment="1">
      <alignment horizontal="left" vertical="top" wrapText="1"/>
    </xf>
    <xf numFmtId="0" fontId="0" fillId="17" borderId="8" xfId="0" applyFill="1" applyBorder="1" applyAlignment="1" applyProtection="1">
      <alignment horizontal="center" vertical="center" wrapText="1"/>
      <protection locked="0"/>
    </xf>
    <xf numFmtId="0" fontId="0" fillId="17" borderId="4" xfId="0" applyFill="1" applyBorder="1" applyAlignment="1" applyProtection="1">
      <alignment horizontal="center" vertical="center" wrapText="1"/>
      <protection locked="0"/>
    </xf>
    <xf numFmtId="0" fontId="7" fillId="2" borderId="2" xfId="0" applyFont="1" applyFill="1" applyBorder="1" applyAlignment="1">
      <alignment horizontal="center" vertical="top" wrapText="1"/>
    </xf>
    <xf numFmtId="0" fontId="5" fillId="18" borderId="8" xfId="0" applyFont="1" applyFill="1" applyBorder="1" applyAlignment="1" applyProtection="1">
      <alignment horizontal="center" vertical="center" wrapText="1"/>
      <protection locked="0"/>
    </xf>
    <xf numFmtId="0" fontId="5" fillId="18" borderId="4" xfId="0" applyFont="1" applyFill="1" applyBorder="1" applyAlignment="1" applyProtection="1">
      <alignment horizontal="center" vertical="center" wrapText="1"/>
      <protection locked="0"/>
    </xf>
    <xf numFmtId="0" fontId="5" fillId="18" borderId="3" xfId="0" applyFont="1" applyFill="1" applyBorder="1" applyAlignment="1">
      <alignment horizontal="left" vertical="top" wrapText="1"/>
    </xf>
    <xf numFmtId="0" fontId="5" fillId="18" borderId="8" xfId="0" applyFont="1" applyFill="1" applyBorder="1" applyAlignment="1">
      <alignment horizontal="left" vertical="top" wrapText="1"/>
    </xf>
    <xf numFmtId="0" fontId="7" fillId="2" borderId="0" xfId="0" applyFont="1" applyFill="1" applyAlignment="1">
      <alignment horizontal="left" vertical="top" wrapText="1"/>
    </xf>
    <xf numFmtId="0" fontId="7" fillId="2" borderId="0" xfId="0" applyFont="1" applyFill="1" applyAlignment="1">
      <alignment horizontal="center"/>
    </xf>
    <xf numFmtId="0" fontId="5" fillId="17" borderId="8" xfId="0" applyFont="1" applyFill="1" applyBorder="1" applyAlignment="1" applyProtection="1">
      <alignment horizontal="center" vertical="center" wrapText="1"/>
      <protection locked="0"/>
    </xf>
    <xf numFmtId="0" fontId="5" fillId="17" borderId="4" xfId="0" applyFont="1" applyFill="1" applyBorder="1" applyAlignment="1" applyProtection="1">
      <alignment horizontal="center" vertical="center" wrapText="1"/>
      <protection locked="0"/>
    </xf>
    <xf numFmtId="0" fontId="5" fillId="17" borderId="3" xfId="0" applyFont="1" applyFill="1" applyBorder="1" applyAlignment="1">
      <alignment horizontal="left" vertical="top" wrapText="1"/>
    </xf>
    <xf numFmtId="0" fontId="5" fillId="17" borderId="8"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6"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6" xfId="0" applyFont="1" applyFill="1" applyBorder="1" applyAlignment="1">
      <alignment horizontal="left" vertical="top" wrapText="1"/>
    </xf>
    <xf numFmtId="0" fontId="5" fillId="18" borderId="0" xfId="0" applyFont="1" applyFill="1" applyAlignment="1">
      <alignment horizontal="center"/>
    </xf>
    <xf numFmtId="0" fontId="5" fillId="17" borderId="0" xfId="0" applyFont="1" applyFill="1" applyAlignment="1">
      <alignment horizontal="center"/>
    </xf>
    <xf numFmtId="0" fontId="7" fillId="2" borderId="2" xfId="0" applyFont="1" applyFill="1" applyBorder="1" applyAlignment="1">
      <alignment horizontal="center"/>
    </xf>
    <xf numFmtId="0" fontId="0" fillId="14" borderId="8" xfId="0" applyFill="1" applyBorder="1" applyAlignment="1" applyProtection="1">
      <alignment horizontal="center" vertical="center" wrapText="1"/>
      <protection locked="0"/>
    </xf>
    <xf numFmtId="0" fontId="0" fillId="14" borderId="4" xfId="0" applyFill="1" applyBorder="1" applyAlignment="1" applyProtection="1">
      <alignment horizontal="center" vertical="center" wrapText="1"/>
      <protection locked="0"/>
    </xf>
    <xf numFmtId="0" fontId="0" fillId="14" borderId="13" xfId="0" applyFill="1" applyBorder="1" applyAlignment="1" applyProtection="1">
      <alignment horizontal="center" vertical="center" wrapText="1"/>
      <protection locked="0"/>
    </xf>
    <xf numFmtId="0" fontId="16" fillId="2" borderId="0" xfId="3" applyFill="1" applyAlignment="1" applyProtection="1">
      <alignment horizontal="center" vertical="center" wrapText="1"/>
      <protection locked="0"/>
    </xf>
    <xf numFmtId="0" fontId="0" fillId="14" borderId="0" xfId="0" applyFill="1" applyAlignment="1">
      <alignment horizontal="left" vertical="top"/>
    </xf>
    <xf numFmtId="0" fontId="0" fillId="15" borderId="0" xfId="0" applyFill="1" applyAlignment="1">
      <alignment horizontal="left" vertical="top"/>
    </xf>
    <xf numFmtId="0" fontId="5" fillId="14" borderId="13" xfId="0" applyFont="1" applyFill="1" applyBorder="1" applyAlignment="1">
      <alignment horizontal="left" wrapText="1"/>
    </xf>
    <xf numFmtId="0" fontId="5" fillId="14" borderId="3" xfId="0" applyFont="1" applyFill="1" applyBorder="1" applyAlignment="1">
      <alignment horizontal="left" wrapText="1"/>
    </xf>
    <xf numFmtId="0" fontId="5" fillId="14" borderId="8" xfId="0" applyFont="1" applyFill="1" applyBorder="1" applyAlignment="1">
      <alignment horizontal="left" wrapText="1"/>
    </xf>
    <xf numFmtId="0" fontId="0" fillId="14" borderId="2" xfId="0" applyFill="1" applyBorder="1" applyAlignment="1" applyProtection="1">
      <alignment horizontal="center" vertical="center" wrapText="1"/>
      <protection locked="0"/>
    </xf>
    <xf numFmtId="0" fontId="0" fillId="14" borderId="15" xfId="0" applyFill="1" applyBorder="1" applyAlignment="1" applyProtection="1">
      <alignment horizontal="center" vertical="center" wrapText="1"/>
      <protection locked="0"/>
    </xf>
    <xf numFmtId="0" fontId="5" fillId="14" borderId="1" xfId="0" applyFont="1" applyFill="1" applyBorder="1" applyAlignment="1">
      <alignment horizontal="left" vertical="top" wrapText="1"/>
    </xf>
    <xf numFmtId="0" fontId="5" fillId="14" borderId="7" xfId="0" applyFont="1" applyFill="1" applyBorder="1" applyAlignment="1">
      <alignment horizontal="left" vertical="top" wrapText="1"/>
    </xf>
    <xf numFmtId="0" fontId="5" fillId="14" borderId="13" xfId="0" applyFont="1" applyFill="1" applyBorder="1" applyAlignment="1">
      <alignment wrapText="1"/>
    </xf>
    <xf numFmtId="0" fontId="5" fillId="14" borderId="3" xfId="0" applyFont="1" applyFill="1" applyBorder="1" applyAlignment="1">
      <alignment wrapText="1"/>
    </xf>
    <xf numFmtId="0" fontId="43" fillId="2" borderId="0" xfId="0" applyFont="1" applyFill="1" applyAlignment="1">
      <alignment horizontal="center"/>
    </xf>
    <xf numFmtId="0" fontId="26" fillId="2" borderId="0" xfId="0" applyFont="1" applyFill="1" applyAlignment="1">
      <alignment horizontal="center"/>
    </xf>
    <xf numFmtId="0" fontId="5" fillId="15" borderId="3" xfId="0" applyFont="1" applyFill="1" applyBorder="1" applyAlignment="1">
      <alignment wrapText="1"/>
    </xf>
    <xf numFmtId="0" fontId="5" fillId="15" borderId="8" xfId="0" applyFont="1" applyFill="1" applyBorder="1" applyAlignment="1">
      <alignment wrapText="1"/>
    </xf>
    <xf numFmtId="0" fontId="0" fillId="15" borderId="8" xfId="0" applyFill="1" applyBorder="1" applyAlignment="1" applyProtection="1">
      <alignment horizontal="center" vertical="center" wrapText="1"/>
      <protection locked="0"/>
    </xf>
    <xf numFmtId="0" fontId="0" fillId="15" borderId="4" xfId="0" applyFill="1" applyBorder="1" applyAlignment="1" applyProtection="1">
      <alignment horizontal="center" vertical="center" wrapText="1"/>
      <protection locked="0"/>
    </xf>
    <xf numFmtId="0" fontId="5" fillId="15" borderId="3" xfId="0" applyFont="1" applyFill="1" applyBorder="1" applyAlignment="1">
      <alignment horizontal="left" wrapText="1"/>
    </xf>
    <xf numFmtId="0" fontId="5" fillId="15" borderId="8" xfId="0" applyFont="1" applyFill="1" applyBorder="1" applyAlignment="1">
      <alignment horizontal="left" wrapText="1"/>
    </xf>
    <xf numFmtId="0" fontId="0" fillId="8" borderId="0" xfId="0" applyFill="1" applyAlignment="1">
      <alignment horizontal="left" vertical="top"/>
    </xf>
    <xf numFmtId="0" fontId="0" fillId="13" borderId="13" xfId="0" applyFill="1" applyBorder="1" applyAlignment="1">
      <alignment horizontal="left" vertical="top" wrapText="1"/>
    </xf>
    <xf numFmtId="0" fontId="0" fillId="7" borderId="13" xfId="0" applyFill="1" applyBorder="1" applyAlignment="1">
      <alignment horizontal="left" vertical="top" wrapText="1"/>
    </xf>
    <xf numFmtId="0" fontId="0" fillId="7" borderId="3" xfId="0" applyFill="1" applyBorder="1" applyAlignment="1">
      <alignment horizontal="left" vertical="top" wrapText="1"/>
    </xf>
    <xf numFmtId="0" fontId="0" fillId="7" borderId="4" xfId="0" applyFill="1" applyBorder="1" applyAlignment="1" applyProtection="1">
      <alignment horizontal="center" vertical="center" wrapText="1"/>
      <protection locked="0"/>
    </xf>
    <xf numFmtId="0" fontId="0" fillId="7" borderId="13" xfId="0" applyFill="1" applyBorder="1" applyAlignment="1" applyProtection="1">
      <alignment horizontal="center" vertical="center" wrapText="1"/>
      <protection locked="0"/>
    </xf>
    <xf numFmtId="0" fontId="0" fillId="7" borderId="8" xfId="0" applyFill="1" applyBorder="1" applyAlignment="1">
      <alignment horizontal="left" vertical="top" wrapText="1"/>
    </xf>
    <xf numFmtId="0" fontId="0" fillId="7" borderId="8" xfId="0" applyFill="1" applyBorder="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1" xfId="0" applyFill="1" applyBorder="1" applyAlignment="1">
      <alignment horizontal="left" vertical="top" wrapText="1"/>
    </xf>
    <xf numFmtId="0" fontId="0" fillId="7" borderId="7" xfId="0" applyFill="1" applyBorder="1" applyAlignment="1">
      <alignment horizontal="left" vertical="top" wrapText="1"/>
    </xf>
    <xf numFmtId="0" fontId="0" fillId="7" borderId="7" xfId="0" applyFill="1" applyBorder="1" applyAlignment="1" applyProtection="1">
      <alignment horizontal="center" vertical="center" wrapText="1"/>
      <protection locked="0"/>
    </xf>
    <xf numFmtId="0" fontId="0" fillId="7" borderId="2" xfId="0" applyFill="1" applyBorder="1" applyAlignment="1" applyProtection="1">
      <alignment horizontal="center" vertical="center" wrapText="1"/>
      <protection locked="0"/>
    </xf>
    <xf numFmtId="0" fontId="0" fillId="7" borderId="4" xfId="0" applyFill="1" applyBorder="1" applyAlignment="1" applyProtection="1">
      <alignment horizontal="left" vertical="center"/>
      <protection locked="0"/>
    </xf>
    <xf numFmtId="0" fontId="0" fillId="7" borderId="13" xfId="0" applyFill="1" applyBorder="1" applyAlignment="1" applyProtection="1">
      <alignment horizontal="left" vertical="center"/>
      <protection locked="0"/>
    </xf>
    <xf numFmtId="0" fontId="0" fillId="7" borderId="13" xfId="0" applyFill="1" applyBorder="1" applyAlignment="1" applyProtection="1">
      <alignment horizontal="center" vertical="center"/>
      <protection locked="0"/>
    </xf>
    <xf numFmtId="0" fontId="0" fillId="13" borderId="4" xfId="0" applyFill="1" applyBorder="1" applyAlignment="1" applyProtection="1">
      <alignment horizontal="center" vertical="center"/>
      <protection locked="0"/>
    </xf>
    <xf numFmtId="0" fontId="0" fillId="13" borderId="13" xfId="0" applyFill="1" applyBorder="1" applyAlignment="1" applyProtection="1">
      <alignment horizontal="center" vertical="center"/>
      <protection locked="0"/>
    </xf>
    <xf numFmtId="0" fontId="0" fillId="8" borderId="3" xfId="0" applyFill="1" applyBorder="1" applyAlignment="1">
      <alignment horizontal="left" vertical="top" wrapText="1"/>
    </xf>
    <xf numFmtId="0" fontId="0" fillId="8" borderId="8" xfId="0" applyFill="1" applyBorder="1" applyAlignment="1">
      <alignment horizontal="left" vertical="top" wrapText="1"/>
    </xf>
    <xf numFmtId="0" fontId="0" fillId="8" borderId="8" xfId="0" applyFill="1" applyBorder="1" applyAlignment="1" applyProtection="1">
      <alignment horizontal="center" vertical="center"/>
      <protection locked="0"/>
    </xf>
    <xf numFmtId="0" fontId="0" fillId="8" borderId="4" xfId="0" applyFill="1" applyBorder="1" applyAlignment="1" applyProtection="1">
      <alignment horizontal="center" vertical="center"/>
      <protection locked="0"/>
    </xf>
    <xf numFmtId="0" fontId="0" fillId="8" borderId="13" xfId="0" applyFill="1" applyBorder="1" applyAlignment="1" applyProtection="1">
      <alignment horizontal="center" vertical="center"/>
      <protection locked="0"/>
    </xf>
    <xf numFmtId="0" fontId="0" fillId="8" borderId="12" xfId="0" applyFill="1" applyBorder="1" applyAlignment="1" applyProtection="1">
      <alignment horizontal="center" vertical="center"/>
      <protection locked="0"/>
    </xf>
    <xf numFmtId="0" fontId="0" fillId="8" borderId="0" xfId="0" applyFill="1" applyAlignment="1" applyProtection="1">
      <alignment horizontal="center" vertical="center"/>
      <protection locked="0"/>
    </xf>
    <xf numFmtId="0" fontId="0" fillId="8" borderId="1" xfId="0" applyFill="1" applyBorder="1" applyAlignment="1">
      <alignment horizontal="left" vertical="top" wrapText="1"/>
    </xf>
    <xf numFmtId="0" fontId="0" fillId="8" borderId="7" xfId="0" applyFill="1" applyBorder="1" applyAlignment="1">
      <alignment horizontal="left" vertical="top" wrapText="1"/>
    </xf>
    <xf numFmtId="0" fontId="0" fillId="8" borderId="2" xfId="0" applyFill="1" applyBorder="1" applyAlignment="1">
      <alignment horizontal="left" vertical="top" wrapText="1"/>
    </xf>
    <xf numFmtId="0" fontId="0" fillId="7" borderId="9" xfId="0" applyFill="1" applyBorder="1" applyAlignment="1" applyProtection="1">
      <alignment horizontal="center" vertical="center"/>
      <protection locked="0"/>
    </xf>
    <xf numFmtId="0" fontId="0" fillId="7" borderId="6" xfId="0" applyFill="1" applyBorder="1" applyAlignment="1" applyProtection="1">
      <alignment horizontal="center" vertical="center"/>
      <protection locked="0"/>
    </xf>
    <xf numFmtId="0" fontId="0" fillId="3" borderId="13" xfId="0" applyFill="1" applyBorder="1" applyAlignment="1">
      <alignment horizontal="left" vertical="top" wrapText="1"/>
    </xf>
    <xf numFmtId="0" fontId="16" fillId="2" borderId="0" xfId="3" applyFill="1" applyAlignment="1" applyProtection="1">
      <alignment horizontal="left" vertical="top"/>
      <protection locked="0"/>
    </xf>
    <xf numFmtId="0" fontId="0" fillId="2" borderId="0" xfId="0" applyFill="1" applyAlignment="1" applyProtection="1">
      <alignment horizontal="left" vertical="top"/>
      <protection locked="0"/>
    </xf>
    <xf numFmtId="0" fontId="44" fillId="2" borderId="0" xfId="0" applyFont="1" applyFill="1" applyAlignment="1">
      <alignment horizontal="center" vertical="top"/>
    </xf>
    <xf numFmtId="0" fontId="0" fillId="16" borderId="8" xfId="0" applyFill="1" applyBorder="1" applyAlignment="1" applyProtection="1">
      <alignment horizontal="center" vertical="center" wrapText="1"/>
      <protection locked="0"/>
    </xf>
    <xf numFmtId="0" fontId="0" fillId="16" borderId="4" xfId="0" applyFill="1" applyBorder="1" applyAlignment="1" applyProtection="1">
      <alignment horizontal="center" vertical="center" wrapText="1"/>
      <protection locked="0"/>
    </xf>
    <xf numFmtId="0" fontId="0" fillId="16" borderId="1" xfId="0" applyFill="1" applyBorder="1" applyAlignment="1" applyProtection="1">
      <alignment horizontal="center" vertical="center" wrapText="1"/>
      <protection locked="0"/>
    </xf>
    <xf numFmtId="0" fontId="0" fillId="16" borderId="7" xfId="0" applyFill="1" applyBorder="1" applyAlignment="1" applyProtection="1">
      <alignment horizontal="center" vertical="center" wrapText="1"/>
      <protection locked="0"/>
    </xf>
    <xf numFmtId="0" fontId="0" fillId="16" borderId="2" xfId="0" applyFill="1" applyBorder="1" applyAlignment="1" applyProtection="1">
      <alignment horizontal="center" vertical="center" wrapText="1"/>
      <protection locked="0"/>
    </xf>
    <xf numFmtId="0" fontId="0" fillId="16" borderId="1" xfId="0" applyFill="1" applyBorder="1" applyAlignment="1">
      <alignment horizontal="left" vertical="top" wrapText="1"/>
    </xf>
    <xf numFmtId="0" fontId="0" fillId="16" borderId="7" xfId="0" applyFill="1" applyBorder="1" applyAlignment="1">
      <alignment horizontal="left" vertical="top" wrapText="1"/>
    </xf>
    <xf numFmtId="0" fontId="0" fillId="16" borderId="2" xfId="0" applyFill="1" applyBorder="1" applyAlignment="1">
      <alignment horizontal="left" vertical="top" wrapText="1"/>
    </xf>
    <xf numFmtId="0" fontId="0" fillId="16" borderId="3" xfId="0" applyFill="1" applyBorder="1" applyAlignment="1">
      <alignment horizontal="left" vertical="top" wrapText="1"/>
    </xf>
    <xf numFmtId="0" fontId="0" fillId="16" borderId="8" xfId="0" applyFill="1" applyBorder="1" applyAlignment="1">
      <alignment horizontal="left" vertical="top" wrapText="1"/>
    </xf>
    <xf numFmtId="0" fontId="0" fillId="4" borderId="0" xfId="0" applyFill="1" applyAlignment="1">
      <alignment horizontal="left" vertical="top"/>
    </xf>
    <xf numFmtId="0" fontId="0" fillId="3" borderId="0" xfId="0" applyFill="1" applyAlignment="1">
      <alignment horizontal="left" vertical="top"/>
    </xf>
    <xf numFmtId="0" fontId="0" fillId="4" borderId="13" xfId="0" applyFill="1" applyBorder="1" applyAlignment="1">
      <alignment horizontal="left" vertical="top" wrapText="1"/>
    </xf>
    <xf numFmtId="0" fontId="0" fillId="4" borderId="3" xfId="0" applyFill="1" applyBorder="1" applyAlignment="1">
      <alignment horizontal="left" vertical="top" wrapText="1"/>
    </xf>
    <xf numFmtId="0" fontId="0" fillId="4" borderId="8"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16" borderId="13" xfId="0" applyFill="1" applyBorder="1" applyAlignment="1">
      <alignment horizontal="left" vertical="top" wrapText="1"/>
    </xf>
    <xf numFmtId="0" fontId="0" fillId="3" borderId="14" xfId="0" applyFill="1" applyBorder="1" applyAlignment="1">
      <alignment horizontal="left" vertical="top" wrapText="1"/>
    </xf>
    <xf numFmtId="0" fontId="0" fillId="3" borderId="3" xfId="0" applyFill="1" applyBorder="1" applyAlignment="1">
      <alignment horizontal="left" vertical="top" wrapText="1"/>
    </xf>
  </cellXfs>
  <cellStyles count="4">
    <cellStyle name="Comma" xfId="2" builtinId="3"/>
    <cellStyle name="Hyperlink" xfId="3" builtinId="8"/>
    <cellStyle name="Normal" xfId="0" builtinId="0"/>
    <cellStyle name="Percent" xfId="1" builtinId="5"/>
  </cellStyles>
  <dxfs count="20">
    <dxf>
      <font>
        <strike/>
        <color theme="6"/>
      </font>
    </dxf>
    <dxf>
      <font>
        <color theme="0" tint="-0.34998626667073579"/>
      </font>
    </dxf>
    <dxf>
      <font>
        <strike val="0"/>
        <color theme="0" tint="-0.24994659260841701"/>
      </font>
    </dxf>
    <dxf>
      <font>
        <strike val="0"/>
        <color theme="0" tint="-0.34998626667073579"/>
      </font>
    </dxf>
    <dxf>
      <font>
        <color theme="0" tint="-0.34998626667073579"/>
      </font>
    </dxf>
    <dxf>
      <font>
        <strike val="0"/>
        <color theme="2" tint="-0.24994659260841701"/>
      </font>
    </dxf>
    <dxf>
      <font>
        <color theme="0" tint="-0.34998626667073579"/>
      </font>
    </dxf>
    <dxf>
      <font>
        <strike val="0"/>
        <color theme="2" tint="-0.24994659260841701"/>
      </font>
    </dxf>
    <dxf>
      <font>
        <color theme="0" tint="-0.34998626667073579"/>
      </font>
    </dxf>
    <dxf>
      <font>
        <color theme="0" tint="-0.34998626667073579"/>
      </font>
    </dxf>
    <dxf>
      <font>
        <color theme="0" tint="-0.34998626667073579"/>
      </font>
    </dxf>
    <dxf>
      <font>
        <color theme="0" tint="-0.34998626667073579"/>
      </font>
    </dxf>
    <dxf>
      <font>
        <strike val="0"/>
        <color theme="0" tint="-0.24994659260841701"/>
      </font>
    </dxf>
    <dxf>
      <font>
        <color theme="0" tint="-0.34998626667073579"/>
      </font>
    </dxf>
    <dxf>
      <font>
        <color theme="0" tint="-0.34998626667073579"/>
      </font>
    </dxf>
    <dxf>
      <font>
        <strike/>
        <color theme="6"/>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colors>
    <mruColors>
      <color rgb="FFF4C4C2"/>
      <color rgb="FFF0ADAA"/>
      <color rgb="FFFBF8F3"/>
      <color rgb="FFFEFEAC"/>
      <color rgb="FFFFE7A3"/>
      <color rgb="FFFFFECA"/>
      <color rgb="FFFBFEE8"/>
      <color rgb="FFC1E1B9"/>
      <color rgb="FFB4C6E7"/>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21021664192923"/>
          <c:y val="0.12468506830081226"/>
          <c:w val="0.76062860295042722"/>
          <c:h val="0.77146054218000792"/>
        </c:manualLayout>
      </c:layout>
      <c:doughnutChart>
        <c:varyColors val="1"/>
        <c:ser>
          <c:idx val="0"/>
          <c:order val="0"/>
          <c:dPt>
            <c:idx val="0"/>
            <c:bubble3D val="0"/>
            <c:spPr>
              <a:solidFill>
                <a:schemeClr val="accent4">
                  <a:shade val="76000"/>
                </a:schemeClr>
              </a:solidFill>
              <a:ln w="19050">
                <a:solidFill>
                  <a:schemeClr val="lt1"/>
                </a:solidFill>
              </a:ln>
              <a:effectLst/>
            </c:spPr>
            <c:extLst>
              <c:ext xmlns:c16="http://schemas.microsoft.com/office/drawing/2014/chart" uri="{C3380CC4-5D6E-409C-BE32-E72D297353CC}">
                <c16:uniqueId val="{00000001-0B64-4DE0-945B-28D3698AD803}"/>
              </c:ext>
            </c:extLst>
          </c:dPt>
          <c:dPt>
            <c:idx val="1"/>
            <c:bubble3D val="0"/>
            <c:spPr>
              <a:solidFill>
                <a:schemeClr val="accent4">
                  <a:tint val="77000"/>
                </a:schemeClr>
              </a:solidFill>
              <a:ln w="19050">
                <a:solidFill>
                  <a:schemeClr val="lt1"/>
                </a:solidFill>
              </a:ln>
              <a:effectLst/>
            </c:spPr>
            <c:extLst>
              <c:ext xmlns:c16="http://schemas.microsoft.com/office/drawing/2014/chart" uri="{C3380CC4-5D6E-409C-BE32-E72D297353CC}">
                <c16:uniqueId val="{00000003-0B64-4DE0-945B-28D3698AD803}"/>
              </c:ext>
            </c:extLst>
          </c:dPt>
          <c:val>
            <c:numRef>
              <c:f>Liikennejärjestelmä!$G$53:$H$53</c:f>
              <c:numCache>
                <c:formatCode>0%</c:formatCode>
                <c:ptCount val="2"/>
                <c:pt idx="0">
                  <c:v>0</c:v>
                </c:pt>
                <c:pt idx="1">
                  <c:v>1</c:v>
                </c:pt>
              </c:numCache>
            </c:numRef>
          </c:val>
          <c:extLst>
            <c:ext xmlns:c16="http://schemas.microsoft.com/office/drawing/2014/chart" uri="{C3380CC4-5D6E-409C-BE32-E72D297353CC}">
              <c16:uniqueId val="{00000004-0B64-4DE0-945B-28D3698AD803}"/>
            </c:ext>
          </c:extLst>
        </c:ser>
        <c:dLbls>
          <c:showLegendKey val="0"/>
          <c:showVal val="0"/>
          <c:showCatName val="0"/>
          <c:showSerName val="0"/>
          <c:showPercent val="0"/>
          <c:showBubbleSize val="0"/>
          <c:showLeaderLines val="1"/>
        </c:dLbls>
        <c:firstSliceAng val="0"/>
        <c:holeSize val="67"/>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8039602243074018"/>
          <c:y val="9.3333333333333338E-2"/>
          <c:w val="0.62937398659792698"/>
          <c:h val="0.85333333333333339"/>
        </c:manualLayout>
      </c:layout>
      <c:doughnutChart>
        <c:varyColors val="1"/>
        <c:ser>
          <c:idx val="0"/>
          <c:order val="0"/>
          <c:dPt>
            <c:idx val="0"/>
            <c:bubble3D val="0"/>
            <c:spPr>
              <a:solidFill>
                <a:schemeClr val="accent4">
                  <a:shade val="76000"/>
                </a:schemeClr>
              </a:solidFill>
              <a:ln w="19050">
                <a:solidFill>
                  <a:schemeClr val="lt1"/>
                </a:solidFill>
              </a:ln>
              <a:effectLst/>
            </c:spPr>
            <c:extLst>
              <c:ext xmlns:c16="http://schemas.microsoft.com/office/drawing/2014/chart" uri="{C3380CC4-5D6E-409C-BE32-E72D297353CC}">
                <c16:uniqueId val="{00000001-D89B-4A71-9CC5-74867B5CCA21}"/>
              </c:ext>
            </c:extLst>
          </c:dPt>
          <c:dPt>
            <c:idx val="1"/>
            <c:bubble3D val="0"/>
            <c:spPr>
              <a:solidFill>
                <a:schemeClr val="accent4">
                  <a:tint val="77000"/>
                </a:schemeClr>
              </a:solidFill>
              <a:ln w="19050">
                <a:solidFill>
                  <a:schemeClr val="lt1"/>
                </a:solidFill>
              </a:ln>
              <a:effectLst/>
            </c:spPr>
            <c:extLst>
              <c:ext xmlns:c16="http://schemas.microsoft.com/office/drawing/2014/chart" uri="{C3380CC4-5D6E-409C-BE32-E72D297353CC}">
                <c16:uniqueId val="{00000003-D89B-4A71-9CC5-74867B5CCA21}"/>
              </c:ext>
            </c:extLst>
          </c:dPt>
          <c:val>
            <c:numRef>
              <c:f>Liikennejärjestelmä!$G$53:$H$53</c:f>
              <c:numCache>
                <c:formatCode>0%</c:formatCode>
                <c:ptCount val="2"/>
                <c:pt idx="0">
                  <c:v>0</c:v>
                </c:pt>
                <c:pt idx="1">
                  <c:v>1</c:v>
                </c:pt>
              </c:numCache>
            </c:numRef>
          </c:val>
          <c:extLst>
            <c:ext xmlns:c16="http://schemas.microsoft.com/office/drawing/2014/chart" uri="{C3380CC4-5D6E-409C-BE32-E72D297353CC}">
              <c16:uniqueId val="{00000000-150C-4644-8C5B-B7BE162A9471}"/>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6654768153980751"/>
          <c:y val="0.12883885761003228"/>
          <c:w val="0.48456342957130361"/>
          <c:h val="0.91234499095885313"/>
        </c:manualLayout>
      </c:layout>
      <c:doughnutChart>
        <c:varyColors val="1"/>
        <c:ser>
          <c:idx val="0"/>
          <c:order val="0"/>
          <c:dPt>
            <c:idx val="0"/>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1-8687-4EDF-9D83-9F08A8A4E505}"/>
              </c:ext>
            </c:extLst>
          </c:dPt>
          <c:dPt>
            <c:idx val="1"/>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3-8687-4EDF-9D83-9F08A8A4E505}"/>
              </c:ext>
            </c:extLst>
          </c:dPt>
          <c:val>
            <c:numRef>
              <c:f>Vesihuolto!$G$60:$H$60</c:f>
              <c:numCache>
                <c:formatCode>0%</c:formatCode>
                <c:ptCount val="2"/>
                <c:pt idx="0">
                  <c:v>0</c:v>
                </c:pt>
                <c:pt idx="1">
                  <c:v>1</c:v>
                </c:pt>
              </c:numCache>
            </c:numRef>
          </c:val>
          <c:extLst>
            <c:ext xmlns:c16="http://schemas.microsoft.com/office/drawing/2014/chart" uri="{C3380CC4-5D6E-409C-BE32-E72D297353CC}">
              <c16:uniqueId val="{00000000-59EA-4C1E-A427-224F633EAD7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092723598614448"/>
          <c:y val="5.7814213040064039E-2"/>
          <c:w val="0.78145528027711031"/>
          <c:h val="0.89400727609321595"/>
        </c:manualLayout>
      </c:layout>
      <c:doughnutChart>
        <c:varyColors val="1"/>
        <c:ser>
          <c:idx val="0"/>
          <c:order val="0"/>
          <c:dPt>
            <c:idx val="0"/>
            <c:bubble3D val="0"/>
            <c:spPr>
              <a:solidFill>
                <a:schemeClr val="accent4">
                  <a:shade val="76000"/>
                </a:schemeClr>
              </a:solidFill>
              <a:ln w="19050">
                <a:solidFill>
                  <a:schemeClr val="lt1"/>
                </a:solidFill>
              </a:ln>
              <a:effectLst/>
            </c:spPr>
            <c:extLst>
              <c:ext xmlns:c16="http://schemas.microsoft.com/office/drawing/2014/chart" uri="{C3380CC4-5D6E-409C-BE32-E72D297353CC}">
                <c16:uniqueId val="{00000001-52FD-4A99-9A09-15A3248DC6CC}"/>
              </c:ext>
            </c:extLst>
          </c:dPt>
          <c:dPt>
            <c:idx val="1"/>
            <c:bubble3D val="0"/>
            <c:spPr>
              <a:solidFill>
                <a:schemeClr val="accent4">
                  <a:tint val="77000"/>
                </a:schemeClr>
              </a:solidFill>
              <a:ln w="19050">
                <a:solidFill>
                  <a:schemeClr val="lt1"/>
                </a:solidFill>
              </a:ln>
              <a:effectLst/>
            </c:spPr>
            <c:extLst>
              <c:ext xmlns:c16="http://schemas.microsoft.com/office/drawing/2014/chart" uri="{C3380CC4-5D6E-409C-BE32-E72D297353CC}">
                <c16:uniqueId val="{00000003-52FD-4A99-9A09-15A3248DC6CC}"/>
              </c:ext>
            </c:extLst>
          </c:dPt>
          <c:val>
            <c:numRef>
              <c:f>Sähkökatkot!$E$39:$F$39</c:f>
              <c:numCache>
                <c:formatCode>0%</c:formatCode>
                <c:ptCount val="2"/>
                <c:pt idx="0">
                  <c:v>0</c:v>
                </c:pt>
                <c:pt idx="1">
                  <c:v>1</c:v>
                </c:pt>
              </c:numCache>
            </c:numRef>
          </c:val>
          <c:extLst>
            <c:ext xmlns:c16="http://schemas.microsoft.com/office/drawing/2014/chart" uri="{C3380CC4-5D6E-409C-BE32-E72D297353CC}">
              <c16:uniqueId val="{00000000-4003-41D8-B58F-78082CDEDA6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25411817414331861"/>
          <c:y val="5.3890527385166524E-2"/>
          <c:w val="0.55804987243390547"/>
          <c:h val="0.93148182959574655"/>
        </c:manualLayout>
      </c:layout>
      <c:doughnutChart>
        <c:varyColors val="1"/>
        <c:ser>
          <c:idx val="0"/>
          <c:order val="0"/>
          <c:explosion val="3"/>
          <c:dPt>
            <c:idx val="0"/>
            <c:bubble3D val="0"/>
            <c:spPr>
              <a:solidFill>
                <a:schemeClr val="accent1">
                  <a:shade val="76000"/>
                </a:schemeClr>
              </a:solidFill>
              <a:ln w="19050">
                <a:solidFill>
                  <a:schemeClr val="lt1"/>
                </a:solidFill>
              </a:ln>
              <a:effectLst/>
            </c:spPr>
            <c:extLst>
              <c:ext xmlns:c16="http://schemas.microsoft.com/office/drawing/2014/chart" uri="{C3380CC4-5D6E-409C-BE32-E72D297353CC}">
                <c16:uniqueId val="{00000001-0047-441D-A86A-6AB7EE08E5A1}"/>
              </c:ext>
            </c:extLst>
          </c:dPt>
          <c:dPt>
            <c:idx val="1"/>
            <c:bubble3D val="0"/>
            <c:spPr>
              <a:solidFill>
                <a:schemeClr val="accent1">
                  <a:tint val="77000"/>
                </a:schemeClr>
              </a:solidFill>
              <a:ln w="19050">
                <a:solidFill>
                  <a:schemeClr val="lt1"/>
                </a:solidFill>
              </a:ln>
              <a:effectLst/>
            </c:spPr>
            <c:extLst>
              <c:ext xmlns:c16="http://schemas.microsoft.com/office/drawing/2014/chart" uri="{C3380CC4-5D6E-409C-BE32-E72D297353CC}">
                <c16:uniqueId val="{00000003-0047-441D-A86A-6AB7EE08E5A1}"/>
              </c:ext>
            </c:extLst>
          </c:dPt>
          <c:val>
            <c:numRef>
              <c:f>Tulvat!$G$63:$H$63</c:f>
              <c:numCache>
                <c:formatCode>0%</c:formatCode>
                <c:ptCount val="2"/>
                <c:pt idx="0">
                  <c:v>0</c:v>
                </c:pt>
                <c:pt idx="1">
                  <c:v>1</c:v>
                </c:pt>
              </c:numCache>
            </c:numRef>
          </c:val>
          <c:extLst>
            <c:ext xmlns:c16="http://schemas.microsoft.com/office/drawing/2014/chart" uri="{C3380CC4-5D6E-409C-BE32-E72D297353CC}">
              <c16:uniqueId val="{00000000-77C5-4BBF-9A2E-962268F2A51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26296788219093592"/>
          <c:y val="5.6272215973003366E-2"/>
          <c:w val="0.4794276478056913"/>
          <c:h val="0.91963062607939661"/>
        </c:manualLayout>
      </c:layout>
      <c:doughnutChart>
        <c:varyColors val="1"/>
        <c:ser>
          <c:idx val="0"/>
          <c:order val="0"/>
          <c:dPt>
            <c:idx val="0"/>
            <c:bubble3D val="0"/>
            <c:spPr>
              <a:solidFill>
                <a:schemeClr val="accent6">
                  <a:shade val="76000"/>
                </a:schemeClr>
              </a:solidFill>
              <a:ln w="19050">
                <a:solidFill>
                  <a:schemeClr val="lt1"/>
                </a:solidFill>
              </a:ln>
              <a:effectLst/>
            </c:spPr>
            <c:extLst>
              <c:ext xmlns:c16="http://schemas.microsoft.com/office/drawing/2014/chart" uri="{C3380CC4-5D6E-409C-BE32-E72D297353CC}">
                <c16:uniqueId val="{00000001-800E-4B31-B8DE-4333FE24E512}"/>
              </c:ext>
            </c:extLst>
          </c:dPt>
          <c:dPt>
            <c:idx val="1"/>
            <c:bubble3D val="0"/>
            <c:spPr>
              <a:solidFill>
                <a:schemeClr val="accent6">
                  <a:tint val="77000"/>
                </a:schemeClr>
              </a:solidFill>
              <a:ln w="19050">
                <a:solidFill>
                  <a:schemeClr val="lt1"/>
                </a:solidFill>
              </a:ln>
              <a:effectLst/>
            </c:spPr>
            <c:extLst>
              <c:ext xmlns:c16="http://schemas.microsoft.com/office/drawing/2014/chart" uri="{C3380CC4-5D6E-409C-BE32-E72D297353CC}">
                <c16:uniqueId val="{00000001-5988-4D5C-9C15-7F6A95EA3489}"/>
              </c:ext>
            </c:extLst>
          </c:dPt>
          <c:val>
            <c:numRef>
              <c:f>'Viheralueet ja luonto'!$F$49:$G$49</c:f>
              <c:numCache>
                <c:formatCode>0%</c:formatCode>
                <c:ptCount val="2"/>
                <c:pt idx="0">
                  <c:v>0</c:v>
                </c:pt>
                <c:pt idx="1">
                  <c:v>1</c:v>
                </c:pt>
              </c:numCache>
            </c:numRef>
          </c:val>
          <c:extLst>
            <c:ext xmlns:c16="http://schemas.microsoft.com/office/drawing/2014/chart" uri="{C3380CC4-5D6E-409C-BE32-E72D297353CC}">
              <c16:uniqueId val="{00000000-5988-4D5C-9C15-7F6A95EA348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paperSize="9" orientation="landscape" verticalDpi="0"/>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4304696848428175"/>
          <c:y val="6.8117076727143094E-2"/>
          <c:w val="0.72768637634943156"/>
          <c:h val="0.89921249389918145"/>
        </c:manualLayout>
      </c:layout>
      <c:doughnutChart>
        <c:varyColors val="1"/>
        <c:ser>
          <c:idx val="0"/>
          <c:order val="0"/>
          <c:dPt>
            <c:idx val="0"/>
            <c:bubble3D val="0"/>
            <c:spPr>
              <a:solidFill>
                <a:schemeClr val="accent4">
                  <a:shade val="76000"/>
                </a:schemeClr>
              </a:solidFill>
              <a:ln w="19050">
                <a:solidFill>
                  <a:schemeClr val="lt1"/>
                </a:solidFill>
              </a:ln>
              <a:effectLst/>
            </c:spPr>
            <c:extLst>
              <c:ext xmlns:c16="http://schemas.microsoft.com/office/drawing/2014/chart" uri="{C3380CC4-5D6E-409C-BE32-E72D297353CC}">
                <c16:uniqueId val="{00000001-C7F3-4A3E-8F10-CD88EF6D8DC4}"/>
              </c:ext>
            </c:extLst>
          </c:dPt>
          <c:dPt>
            <c:idx val="1"/>
            <c:bubble3D val="0"/>
            <c:spPr>
              <a:solidFill>
                <a:schemeClr val="accent4">
                  <a:tint val="77000"/>
                </a:schemeClr>
              </a:solidFill>
              <a:ln w="19050">
                <a:solidFill>
                  <a:schemeClr val="lt1"/>
                </a:solidFill>
              </a:ln>
              <a:effectLst/>
            </c:spPr>
            <c:extLst>
              <c:ext xmlns:c16="http://schemas.microsoft.com/office/drawing/2014/chart" uri="{C3380CC4-5D6E-409C-BE32-E72D297353CC}">
                <c16:uniqueId val="{00000003-8E80-4BAF-99D1-989C24C6ECFA}"/>
              </c:ext>
            </c:extLst>
          </c:dPt>
          <c:val>
            <c:numRef>
              <c:f>Helteet!$G$49:$H$49</c:f>
              <c:numCache>
                <c:formatCode>0%</c:formatCode>
                <c:ptCount val="2"/>
                <c:pt idx="0">
                  <c:v>0</c:v>
                </c:pt>
                <c:pt idx="1">
                  <c:v>1</c:v>
                </c:pt>
              </c:numCache>
            </c:numRef>
          </c:val>
          <c:extLst>
            <c:ext xmlns:c16="http://schemas.microsoft.com/office/drawing/2014/chart" uri="{C3380CC4-5D6E-409C-BE32-E72D297353CC}">
              <c16:uniqueId val="{00000000-C7F3-4A3E-8F10-CD88EF6D8DC4}"/>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4590190945290257"/>
          <c:y val="0"/>
          <c:w val="0.74025469469131333"/>
          <c:h val="1"/>
        </c:manualLayout>
      </c:layout>
      <c:doughnutChart>
        <c:varyColors val="1"/>
        <c:ser>
          <c:idx val="0"/>
          <c:order val="0"/>
          <c:dPt>
            <c:idx val="0"/>
            <c:bubble3D val="0"/>
            <c:spPr>
              <a:solidFill>
                <a:schemeClr val="accent6">
                  <a:shade val="76000"/>
                </a:schemeClr>
              </a:solidFill>
              <a:ln w="19050">
                <a:solidFill>
                  <a:schemeClr val="lt1"/>
                </a:solidFill>
              </a:ln>
              <a:effectLst/>
            </c:spPr>
            <c:extLst>
              <c:ext xmlns:c16="http://schemas.microsoft.com/office/drawing/2014/chart" uri="{C3380CC4-5D6E-409C-BE32-E72D297353CC}">
                <c16:uniqueId val="{00000001-FED8-4EBC-9563-D53E0B75F5FD}"/>
              </c:ext>
            </c:extLst>
          </c:dPt>
          <c:dPt>
            <c:idx val="1"/>
            <c:bubble3D val="0"/>
            <c:spPr>
              <a:solidFill>
                <a:schemeClr val="accent6">
                  <a:tint val="77000"/>
                </a:schemeClr>
              </a:solidFill>
              <a:ln w="19050">
                <a:solidFill>
                  <a:schemeClr val="lt1"/>
                </a:solidFill>
              </a:ln>
              <a:effectLst/>
            </c:spPr>
            <c:extLst>
              <c:ext xmlns:c16="http://schemas.microsoft.com/office/drawing/2014/chart" uri="{C3380CC4-5D6E-409C-BE32-E72D297353CC}">
                <c16:uniqueId val="{00000003-FED8-4EBC-9563-D53E0B75F5FD}"/>
              </c:ext>
            </c:extLst>
          </c:dPt>
          <c:val>
            <c:numRef>
              <c:f>Metsät!$G$46:$H$46</c:f>
              <c:numCache>
                <c:formatCode>0%</c:formatCode>
                <c:ptCount val="2"/>
                <c:pt idx="0">
                  <c:v>0</c:v>
                </c:pt>
                <c:pt idx="1">
                  <c:v>1</c:v>
                </c:pt>
              </c:numCache>
            </c:numRef>
          </c:val>
          <c:extLst>
            <c:ext xmlns:c16="http://schemas.microsoft.com/office/drawing/2014/chart" uri="{C3380CC4-5D6E-409C-BE32-E72D297353CC}">
              <c16:uniqueId val="{00000000-4903-4901-BD01-1C1A1A042873}"/>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lrMapOvr bg1="lt1" tx1="dk1" bg2="lt2" tx2="dk2" accent1="accent1" accent2="accent2" accent3="accent3" accent4="accent4" accent5="accent5" accent6="accent6" hlink="hlink" folHlink="folHlink"/>
  <c:chart>
    <c:autoTitleDeleted val="1"/>
    <c:plotArea>
      <c:layout/>
      <c:doughnutChart>
        <c:varyColors val="1"/>
        <c:ser>
          <c:idx val="0"/>
          <c:order val="0"/>
          <c:dPt>
            <c:idx val="0"/>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1-F98F-4685-8707-1EE6570B755D}"/>
              </c:ext>
            </c:extLst>
          </c:dPt>
          <c:dPt>
            <c:idx val="1"/>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3-F98F-4685-8707-1EE6570B755D}"/>
              </c:ext>
            </c:extLst>
          </c:dPt>
          <c:val>
            <c:numRef>
              <c:f>Vesihuolto!$G$60:$H$60</c:f>
              <c:numCache>
                <c:formatCode>0%</c:formatCode>
                <c:ptCount val="2"/>
                <c:pt idx="0">
                  <c:v>0</c:v>
                </c:pt>
                <c:pt idx="1">
                  <c:v>1</c:v>
                </c:pt>
              </c:numCache>
            </c:numRef>
          </c:val>
          <c:extLst>
            <c:ext xmlns:c16="http://schemas.microsoft.com/office/drawing/2014/chart" uri="{C3380CC4-5D6E-409C-BE32-E72D297353CC}">
              <c16:uniqueId val="{00000004-F98F-4685-8707-1EE6570B755D}"/>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065976721996513"/>
          <c:y val="6.8159362432972465E-2"/>
          <c:w val="0.73568079988552915"/>
          <c:h val="0.88366226346395238"/>
        </c:manualLayout>
      </c:layout>
      <c:doughnutChart>
        <c:varyColors val="1"/>
        <c:ser>
          <c:idx val="0"/>
          <c:order val="0"/>
          <c:dPt>
            <c:idx val="0"/>
            <c:bubble3D val="0"/>
            <c:spPr>
              <a:solidFill>
                <a:schemeClr val="accent4">
                  <a:shade val="76000"/>
                </a:schemeClr>
              </a:solidFill>
              <a:ln w="19050">
                <a:solidFill>
                  <a:schemeClr val="lt1"/>
                </a:solidFill>
              </a:ln>
              <a:effectLst/>
            </c:spPr>
            <c:extLst>
              <c:ext xmlns:c16="http://schemas.microsoft.com/office/drawing/2014/chart" uri="{C3380CC4-5D6E-409C-BE32-E72D297353CC}">
                <c16:uniqueId val="{00000001-7067-451B-9F4F-A2364B5EB8DF}"/>
              </c:ext>
            </c:extLst>
          </c:dPt>
          <c:dPt>
            <c:idx val="1"/>
            <c:bubble3D val="0"/>
            <c:spPr>
              <a:solidFill>
                <a:schemeClr val="accent4">
                  <a:tint val="77000"/>
                </a:schemeClr>
              </a:solidFill>
              <a:ln w="19050">
                <a:solidFill>
                  <a:schemeClr val="lt1"/>
                </a:solidFill>
              </a:ln>
              <a:effectLst/>
            </c:spPr>
            <c:extLst>
              <c:ext xmlns:c16="http://schemas.microsoft.com/office/drawing/2014/chart" uri="{C3380CC4-5D6E-409C-BE32-E72D297353CC}">
                <c16:uniqueId val="{00000003-7067-451B-9F4F-A2364B5EB8DF}"/>
              </c:ext>
            </c:extLst>
          </c:dPt>
          <c:val>
            <c:numRef>
              <c:f>Sähkökatkot!$E$39:$F$39</c:f>
              <c:numCache>
                <c:formatCode>0%</c:formatCode>
                <c:ptCount val="2"/>
                <c:pt idx="0">
                  <c:v>0</c:v>
                </c:pt>
                <c:pt idx="1">
                  <c:v>1</c:v>
                </c:pt>
              </c:numCache>
            </c:numRef>
          </c:val>
          <c:extLst>
            <c:ext xmlns:c16="http://schemas.microsoft.com/office/drawing/2014/chart" uri="{C3380CC4-5D6E-409C-BE32-E72D297353CC}">
              <c16:uniqueId val="{00000004-7067-451B-9F4F-A2364B5EB8DF}"/>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4304696848428175"/>
          <c:y val="6.8117076727143094E-2"/>
          <c:w val="0.72768637634943156"/>
          <c:h val="0.89921249389918145"/>
        </c:manualLayout>
      </c:layout>
      <c:doughnutChart>
        <c:varyColors val="1"/>
        <c:ser>
          <c:idx val="0"/>
          <c:order val="0"/>
          <c:dPt>
            <c:idx val="0"/>
            <c:bubble3D val="0"/>
            <c:spPr>
              <a:solidFill>
                <a:schemeClr val="accent4">
                  <a:shade val="76000"/>
                </a:schemeClr>
              </a:solidFill>
              <a:ln w="19050">
                <a:solidFill>
                  <a:schemeClr val="lt1"/>
                </a:solidFill>
              </a:ln>
              <a:effectLst/>
            </c:spPr>
            <c:extLst>
              <c:ext xmlns:c16="http://schemas.microsoft.com/office/drawing/2014/chart" uri="{C3380CC4-5D6E-409C-BE32-E72D297353CC}">
                <c16:uniqueId val="{00000001-049A-4818-8406-3235F0418BAC}"/>
              </c:ext>
            </c:extLst>
          </c:dPt>
          <c:dPt>
            <c:idx val="1"/>
            <c:bubble3D val="0"/>
            <c:spPr>
              <a:solidFill>
                <a:schemeClr val="accent4">
                  <a:tint val="77000"/>
                </a:schemeClr>
              </a:solidFill>
              <a:ln w="19050">
                <a:solidFill>
                  <a:schemeClr val="lt1"/>
                </a:solidFill>
              </a:ln>
              <a:effectLst/>
            </c:spPr>
            <c:extLst>
              <c:ext xmlns:c16="http://schemas.microsoft.com/office/drawing/2014/chart" uri="{C3380CC4-5D6E-409C-BE32-E72D297353CC}">
                <c16:uniqueId val="{00000003-049A-4818-8406-3235F0418BAC}"/>
              </c:ext>
            </c:extLst>
          </c:dPt>
          <c:val>
            <c:numRef>
              <c:f>Helteet!$G$49:$H$49</c:f>
              <c:numCache>
                <c:formatCode>0%</c:formatCode>
                <c:ptCount val="2"/>
                <c:pt idx="0">
                  <c:v>0</c:v>
                </c:pt>
                <c:pt idx="1">
                  <c:v>1</c:v>
                </c:pt>
              </c:numCache>
            </c:numRef>
          </c:val>
          <c:extLst>
            <c:ext xmlns:c16="http://schemas.microsoft.com/office/drawing/2014/chart" uri="{C3380CC4-5D6E-409C-BE32-E72D297353CC}">
              <c16:uniqueId val="{00000004-049A-4818-8406-3235F0418BAC}"/>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4590154382201975"/>
          <c:y val="0.10870355150564316"/>
          <c:w val="0.74025469469131333"/>
          <c:h val="1"/>
        </c:manualLayout>
      </c:layout>
      <c:doughnutChart>
        <c:varyColors val="1"/>
        <c:ser>
          <c:idx val="0"/>
          <c:order val="0"/>
          <c:dPt>
            <c:idx val="0"/>
            <c:bubble3D val="0"/>
            <c:spPr>
              <a:solidFill>
                <a:schemeClr val="accent6">
                  <a:shade val="76000"/>
                </a:schemeClr>
              </a:solidFill>
              <a:ln w="19050">
                <a:solidFill>
                  <a:schemeClr val="lt1"/>
                </a:solidFill>
              </a:ln>
              <a:effectLst/>
            </c:spPr>
            <c:extLst>
              <c:ext xmlns:c16="http://schemas.microsoft.com/office/drawing/2014/chart" uri="{C3380CC4-5D6E-409C-BE32-E72D297353CC}">
                <c16:uniqueId val="{00000001-6ED0-4131-9454-6012981DB604}"/>
              </c:ext>
            </c:extLst>
          </c:dPt>
          <c:dPt>
            <c:idx val="1"/>
            <c:bubble3D val="0"/>
            <c:spPr>
              <a:solidFill>
                <a:schemeClr val="accent6">
                  <a:tint val="77000"/>
                </a:schemeClr>
              </a:solidFill>
              <a:ln w="19050">
                <a:solidFill>
                  <a:schemeClr val="lt1"/>
                </a:solidFill>
              </a:ln>
              <a:effectLst/>
            </c:spPr>
            <c:extLst>
              <c:ext xmlns:c16="http://schemas.microsoft.com/office/drawing/2014/chart" uri="{C3380CC4-5D6E-409C-BE32-E72D297353CC}">
                <c16:uniqueId val="{00000003-6ED0-4131-9454-6012981DB604}"/>
              </c:ext>
            </c:extLst>
          </c:dPt>
          <c:val>
            <c:numRef>
              <c:f>Metsät!$G$46:$H$46</c:f>
              <c:numCache>
                <c:formatCode>0%</c:formatCode>
                <c:ptCount val="2"/>
                <c:pt idx="0">
                  <c:v>0</c:v>
                </c:pt>
                <c:pt idx="1">
                  <c:v>1</c:v>
                </c:pt>
              </c:numCache>
            </c:numRef>
          </c:val>
          <c:extLst>
            <c:ext xmlns:c16="http://schemas.microsoft.com/office/drawing/2014/chart" uri="{C3380CC4-5D6E-409C-BE32-E72D297353CC}">
              <c16:uniqueId val="{00000004-6ED0-4131-9454-6012981DB604}"/>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0558060505594694"/>
          <c:y val="0.1063623646029018"/>
          <c:w val="0.77704512742358833"/>
          <c:h val="0.83063444655624952"/>
        </c:manualLayout>
      </c:layout>
      <c:doughnutChart>
        <c:varyColors val="1"/>
        <c:ser>
          <c:idx val="0"/>
          <c:order val="0"/>
          <c:dPt>
            <c:idx val="0"/>
            <c:bubble3D val="0"/>
            <c:spPr>
              <a:solidFill>
                <a:schemeClr val="accent6">
                  <a:shade val="76000"/>
                </a:schemeClr>
              </a:solidFill>
              <a:ln w="19050">
                <a:solidFill>
                  <a:schemeClr val="lt1"/>
                </a:solidFill>
              </a:ln>
              <a:effectLst/>
            </c:spPr>
            <c:extLst>
              <c:ext xmlns:c16="http://schemas.microsoft.com/office/drawing/2014/chart" uri="{C3380CC4-5D6E-409C-BE32-E72D297353CC}">
                <c16:uniqueId val="{00000001-9E08-4D16-BBB6-D8D8678A9A38}"/>
              </c:ext>
            </c:extLst>
          </c:dPt>
          <c:dPt>
            <c:idx val="1"/>
            <c:bubble3D val="0"/>
            <c:spPr>
              <a:solidFill>
                <a:schemeClr val="accent6">
                  <a:tint val="77000"/>
                </a:schemeClr>
              </a:solidFill>
              <a:ln w="19050">
                <a:solidFill>
                  <a:schemeClr val="lt1"/>
                </a:solidFill>
              </a:ln>
              <a:effectLst/>
            </c:spPr>
            <c:extLst>
              <c:ext xmlns:c16="http://schemas.microsoft.com/office/drawing/2014/chart" uri="{C3380CC4-5D6E-409C-BE32-E72D297353CC}">
                <c16:uniqueId val="{00000003-9E08-4D16-BBB6-D8D8678A9A38}"/>
              </c:ext>
            </c:extLst>
          </c:dPt>
          <c:val>
            <c:numRef>
              <c:f>'Viheralueet ja luonto'!$F$49:$G$49</c:f>
              <c:numCache>
                <c:formatCode>0%</c:formatCode>
                <c:ptCount val="2"/>
                <c:pt idx="0">
                  <c:v>0</c:v>
                </c:pt>
                <c:pt idx="1">
                  <c:v>1</c:v>
                </c:pt>
              </c:numCache>
            </c:numRef>
          </c:val>
          <c:extLst>
            <c:ext xmlns:c16="http://schemas.microsoft.com/office/drawing/2014/chart" uri="{C3380CC4-5D6E-409C-BE32-E72D297353CC}">
              <c16:uniqueId val="{00000004-9E08-4D16-BBB6-D8D8678A9A38}"/>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paperSize="9" orientation="landscape" verticalDpi="0"/>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1575034738304771"/>
          <c:y val="0.13051984573356901"/>
          <c:w val="0.73935541145592099"/>
          <c:h val="0.76953318335208098"/>
        </c:manualLayout>
      </c:layout>
      <c:doughnutChart>
        <c:varyColors val="1"/>
        <c:ser>
          <c:idx val="0"/>
          <c:order val="0"/>
          <c:dPt>
            <c:idx val="0"/>
            <c:bubble3D val="0"/>
            <c:spPr>
              <a:solidFill>
                <a:schemeClr val="accent2">
                  <a:shade val="76000"/>
                </a:schemeClr>
              </a:solidFill>
              <a:ln w="19050">
                <a:solidFill>
                  <a:schemeClr val="lt1"/>
                </a:solidFill>
              </a:ln>
              <a:effectLst/>
            </c:spPr>
            <c:extLst>
              <c:ext xmlns:c16="http://schemas.microsoft.com/office/drawing/2014/chart" uri="{C3380CC4-5D6E-409C-BE32-E72D297353CC}">
                <c16:uniqueId val="{00000001-D7D8-4702-BDBE-EDC17E7235C9}"/>
              </c:ext>
            </c:extLst>
          </c:dPt>
          <c:dPt>
            <c:idx val="1"/>
            <c:bubble3D val="0"/>
            <c:spPr>
              <a:solidFill>
                <a:schemeClr val="accent2">
                  <a:tint val="77000"/>
                </a:schemeClr>
              </a:solidFill>
              <a:ln w="19050">
                <a:solidFill>
                  <a:schemeClr val="lt1"/>
                </a:solidFill>
              </a:ln>
              <a:effectLst/>
            </c:spPr>
            <c:extLst>
              <c:ext xmlns:c16="http://schemas.microsoft.com/office/drawing/2014/chart" uri="{C3380CC4-5D6E-409C-BE32-E72D297353CC}">
                <c16:uniqueId val="{00000003-D7D8-4702-BDBE-EDC17E7235C9}"/>
              </c:ext>
            </c:extLst>
          </c:dPt>
          <c:val>
            <c:numRef>
              <c:f>Rakennukset!$G$39:$H$39</c:f>
              <c:numCache>
                <c:formatCode>0%</c:formatCode>
                <c:ptCount val="2"/>
                <c:pt idx="0">
                  <c:v>0</c:v>
                </c:pt>
                <c:pt idx="1">
                  <c:v>1</c:v>
                </c:pt>
              </c:numCache>
            </c:numRef>
          </c:val>
          <c:extLst>
            <c:ext xmlns:c16="http://schemas.microsoft.com/office/drawing/2014/chart" uri="{C3380CC4-5D6E-409C-BE32-E72D297353CC}">
              <c16:uniqueId val="{00000004-D7D8-4702-BDBE-EDC17E7235C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5698653322540293"/>
          <c:y val="0.13563053322997837"/>
          <c:w val="0.68413496210169977"/>
          <c:h val="0.75857451756354277"/>
        </c:manualLayout>
      </c:layout>
      <c:doughnutChart>
        <c:varyColors val="1"/>
        <c:ser>
          <c:idx val="0"/>
          <c:order val="0"/>
          <c:dPt>
            <c:idx val="0"/>
            <c:bubble3D val="0"/>
            <c:spPr>
              <a:solidFill>
                <a:schemeClr val="accent1">
                  <a:shade val="76000"/>
                </a:schemeClr>
              </a:solidFill>
              <a:ln w="19050">
                <a:solidFill>
                  <a:schemeClr val="lt1"/>
                </a:solidFill>
              </a:ln>
              <a:effectLst/>
            </c:spPr>
            <c:extLst>
              <c:ext xmlns:c16="http://schemas.microsoft.com/office/drawing/2014/chart" uri="{C3380CC4-5D6E-409C-BE32-E72D297353CC}">
                <c16:uniqueId val="{00000001-18EA-4717-A437-58A68EBBF9CB}"/>
              </c:ext>
            </c:extLst>
          </c:dPt>
          <c:dPt>
            <c:idx val="1"/>
            <c:bubble3D val="0"/>
            <c:spPr>
              <a:solidFill>
                <a:schemeClr val="accent1">
                  <a:tint val="77000"/>
                </a:schemeClr>
              </a:solidFill>
              <a:ln w="19050">
                <a:solidFill>
                  <a:schemeClr val="lt1"/>
                </a:solidFill>
              </a:ln>
              <a:effectLst/>
            </c:spPr>
            <c:extLst>
              <c:ext xmlns:c16="http://schemas.microsoft.com/office/drawing/2014/chart" uri="{C3380CC4-5D6E-409C-BE32-E72D297353CC}">
                <c16:uniqueId val="{00000003-18EA-4717-A437-58A68EBBF9CB}"/>
              </c:ext>
            </c:extLst>
          </c:dPt>
          <c:val>
            <c:numRef>
              <c:f>Tulvat!$G$63:$H$63</c:f>
              <c:numCache>
                <c:formatCode>0%</c:formatCode>
                <c:ptCount val="2"/>
                <c:pt idx="0">
                  <c:v>0</c:v>
                </c:pt>
                <c:pt idx="1">
                  <c:v>1</c:v>
                </c:pt>
              </c:numCache>
            </c:numRef>
          </c:val>
          <c:extLst>
            <c:ext xmlns:c16="http://schemas.microsoft.com/office/drawing/2014/chart" uri="{C3380CC4-5D6E-409C-BE32-E72D297353CC}">
              <c16:uniqueId val="{00000004-18EA-4717-A437-58A68EBBF9CB}"/>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9418137525678536"/>
          <c:y val="4.8887217898262704E-2"/>
          <c:w val="0.61261808128776818"/>
          <c:h val="0.89783986484506983"/>
        </c:manualLayout>
      </c:layout>
      <c:doughnutChart>
        <c:varyColors val="1"/>
        <c:ser>
          <c:idx val="0"/>
          <c:order val="0"/>
          <c:dPt>
            <c:idx val="0"/>
            <c:bubble3D val="0"/>
            <c:spPr>
              <a:solidFill>
                <a:schemeClr val="accent2">
                  <a:shade val="76000"/>
                </a:schemeClr>
              </a:solidFill>
              <a:ln w="19050">
                <a:solidFill>
                  <a:schemeClr val="lt1"/>
                </a:solidFill>
              </a:ln>
              <a:effectLst/>
            </c:spPr>
            <c:extLst>
              <c:ext xmlns:c16="http://schemas.microsoft.com/office/drawing/2014/chart" uri="{C3380CC4-5D6E-409C-BE32-E72D297353CC}">
                <c16:uniqueId val="{00000001-6378-40DC-BE97-B7E3A6606106}"/>
              </c:ext>
            </c:extLst>
          </c:dPt>
          <c:dPt>
            <c:idx val="1"/>
            <c:bubble3D val="0"/>
            <c:spPr>
              <a:solidFill>
                <a:schemeClr val="accent2">
                  <a:tint val="77000"/>
                </a:schemeClr>
              </a:solidFill>
              <a:ln w="19050">
                <a:solidFill>
                  <a:schemeClr val="lt1"/>
                </a:solidFill>
              </a:ln>
              <a:effectLst/>
            </c:spPr>
            <c:extLst>
              <c:ext xmlns:c16="http://schemas.microsoft.com/office/drawing/2014/chart" uri="{C3380CC4-5D6E-409C-BE32-E72D297353CC}">
                <c16:uniqueId val="{00000003-6378-40DC-BE97-B7E3A6606106}"/>
              </c:ext>
            </c:extLst>
          </c:dPt>
          <c:val>
            <c:numRef>
              <c:f>Rakennukset!$G$39:$H$39</c:f>
              <c:numCache>
                <c:formatCode>0%</c:formatCode>
                <c:ptCount val="2"/>
                <c:pt idx="0">
                  <c:v>0</c:v>
                </c:pt>
                <c:pt idx="1">
                  <c:v>1</c:v>
                </c:pt>
              </c:numCache>
            </c:numRef>
          </c:val>
          <c:extLst>
            <c:ext xmlns:c16="http://schemas.microsoft.com/office/drawing/2014/chart" uri="{C3380CC4-5D6E-409C-BE32-E72D297353CC}">
              <c16:uniqueId val="{00000000-250F-4BE0-A118-E565FD668F81}"/>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withinLinear" id="17">
  <a:schemeClr val="accent4"/>
</cs:colorStyle>
</file>

<file path=xl/charts/colors10.xml><?xml version="1.0" encoding="utf-8"?>
<cs:colorStyle xmlns:cs="http://schemas.microsoft.com/office/drawing/2012/chartStyle" xmlns:a="http://schemas.openxmlformats.org/drawingml/2006/main" meth="withinLinear" id="17">
  <a:schemeClr val="accent4"/>
</cs:colorStyle>
</file>

<file path=xl/charts/colors11.xml><?xml version="1.0" encoding="utf-8"?>
<cs:colorStyle xmlns:cs="http://schemas.microsoft.com/office/drawing/2012/chartStyle" xmlns:a="http://schemas.openxmlformats.org/drawingml/2006/main" meth="withinLinear" id="18">
  <a:schemeClr val="accent5"/>
</cs:colorStyle>
</file>

<file path=xl/charts/colors12.xml><?xml version="1.0" encoding="utf-8"?>
<cs:colorStyle xmlns:cs="http://schemas.microsoft.com/office/drawing/2012/chartStyle" xmlns:a="http://schemas.openxmlformats.org/drawingml/2006/main" meth="withinLinear" id="17">
  <a:schemeClr val="accent4"/>
</cs:colorStyle>
</file>

<file path=xl/charts/colors13.xml><?xml version="1.0" encoding="utf-8"?>
<cs:colorStyle xmlns:cs="http://schemas.microsoft.com/office/drawing/2012/chartStyle" xmlns:a="http://schemas.openxmlformats.org/drawingml/2006/main" meth="withinLinear" id="14">
  <a:schemeClr val="accent1"/>
</cs:colorStyle>
</file>

<file path=xl/charts/colors14.xml><?xml version="1.0" encoding="utf-8"?>
<cs:colorStyle xmlns:cs="http://schemas.microsoft.com/office/drawing/2012/chartStyle" xmlns:a="http://schemas.openxmlformats.org/drawingml/2006/main" meth="withinLinear" id="19">
  <a:schemeClr val="accent6"/>
</cs:colorStyle>
</file>

<file path=xl/charts/colors15.xml><?xml version="1.0" encoding="utf-8"?>
<cs:colorStyle xmlns:cs="http://schemas.microsoft.com/office/drawing/2012/chartStyle" xmlns:a="http://schemas.openxmlformats.org/drawingml/2006/main" meth="withinLinear" id="17">
  <a:schemeClr val="accent4"/>
</cs:colorStyle>
</file>

<file path=xl/charts/colors16.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withinLinear" id="17">
  <a:schemeClr val="accent4"/>
</cs:colorStyle>
</file>

<file path=xl/charts/colors4.xml><?xml version="1.0" encoding="utf-8"?>
<cs:colorStyle xmlns:cs="http://schemas.microsoft.com/office/drawing/2012/chartStyle" xmlns:a="http://schemas.openxmlformats.org/drawingml/2006/main" meth="withinLinear" id="17">
  <a:schemeClr val="accent4"/>
</cs:colorStyle>
</file>

<file path=xl/charts/colors5.xml><?xml version="1.0" encoding="utf-8"?>
<cs:colorStyle xmlns:cs="http://schemas.microsoft.com/office/drawing/2012/chartStyle" xmlns:a="http://schemas.openxmlformats.org/drawingml/2006/main" meth="withinLinear" id="19">
  <a:schemeClr val="accent6"/>
</cs:colorStyle>
</file>

<file path=xl/charts/colors6.xml><?xml version="1.0" encoding="utf-8"?>
<cs:colorStyle xmlns:cs="http://schemas.microsoft.com/office/drawing/2012/chartStyle" xmlns:a="http://schemas.openxmlformats.org/drawingml/2006/main" meth="withinLinear" id="19">
  <a:schemeClr val="accent6"/>
</cs:colorStyle>
</file>

<file path=xl/charts/colors7.xml><?xml version="1.0" encoding="utf-8"?>
<cs:colorStyle xmlns:cs="http://schemas.microsoft.com/office/drawing/2012/chartStyle" xmlns:a="http://schemas.openxmlformats.org/drawingml/2006/main" meth="withinLinear" id="15">
  <a:schemeClr val="accent2"/>
</cs:colorStyle>
</file>

<file path=xl/charts/colors8.xml><?xml version="1.0" encoding="utf-8"?>
<cs:colorStyle xmlns:cs="http://schemas.microsoft.com/office/drawing/2012/chartStyle" xmlns:a="http://schemas.openxmlformats.org/drawingml/2006/main" meth="withinLinear" id="14">
  <a:schemeClr val="accent1"/>
</cs:colorStyle>
</file>

<file path=xl/charts/colors9.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H$10" lockText="1"/>
</file>

<file path=xl/ctrlProps/ctrlProp10.xml><?xml version="1.0" encoding="utf-8"?>
<formControlPr xmlns="http://schemas.microsoft.com/office/spreadsheetml/2009/9/main" objectType="CheckBox" fmlaLink="$H$19" lockText="1"/>
</file>

<file path=xl/ctrlProps/ctrlProp100.xml><?xml version="1.0" encoding="utf-8"?>
<formControlPr xmlns="http://schemas.microsoft.com/office/spreadsheetml/2009/9/main" objectType="CheckBox" fmlaLink="$H$24" lockText="1"/>
</file>

<file path=xl/ctrlProps/ctrlProp101.xml><?xml version="1.0" encoding="utf-8"?>
<formControlPr xmlns="http://schemas.microsoft.com/office/spreadsheetml/2009/9/main" objectType="CheckBox" fmlaLink="$H$25" lockText="1"/>
</file>

<file path=xl/ctrlProps/ctrlProp102.xml><?xml version="1.0" encoding="utf-8"?>
<formControlPr xmlns="http://schemas.microsoft.com/office/spreadsheetml/2009/9/main" objectType="CheckBox" fmlaLink="$H$26" lockText="1"/>
</file>

<file path=xl/ctrlProps/ctrlProp103.xml><?xml version="1.0" encoding="utf-8"?>
<formControlPr xmlns="http://schemas.microsoft.com/office/spreadsheetml/2009/9/main" objectType="CheckBox" fmlaLink="$H$27" lockText="1"/>
</file>

<file path=xl/ctrlProps/ctrlProp104.xml><?xml version="1.0" encoding="utf-8"?>
<formControlPr xmlns="http://schemas.microsoft.com/office/spreadsheetml/2009/9/main" objectType="CheckBox" fmlaLink="$H$28" lockText="1"/>
</file>

<file path=xl/ctrlProps/ctrlProp105.xml><?xml version="1.0" encoding="utf-8"?>
<formControlPr xmlns="http://schemas.microsoft.com/office/spreadsheetml/2009/9/main" objectType="CheckBox" fmlaLink="$H$29" lockText="1"/>
</file>

<file path=xl/ctrlProps/ctrlProp106.xml><?xml version="1.0" encoding="utf-8"?>
<formControlPr xmlns="http://schemas.microsoft.com/office/spreadsheetml/2009/9/main" objectType="CheckBox" fmlaLink="$H$30" lockText="1"/>
</file>

<file path=xl/ctrlProps/ctrlProp107.xml><?xml version="1.0" encoding="utf-8"?>
<formControlPr xmlns="http://schemas.microsoft.com/office/spreadsheetml/2009/9/main" objectType="CheckBox" fmlaLink="$H$31" lockText="1"/>
</file>

<file path=xl/ctrlProps/ctrlProp108.xml><?xml version="1.0" encoding="utf-8"?>
<formControlPr xmlns="http://schemas.microsoft.com/office/spreadsheetml/2009/9/main" objectType="CheckBox" fmlaLink="$H$32" lockText="1"/>
</file>

<file path=xl/ctrlProps/ctrlProp109.xml><?xml version="1.0" encoding="utf-8"?>
<formControlPr xmlns="http://schemas.microsoft.com/office/spreadsheetml/2009/9/main" objectType="CheckBox" fmlaLink="$H$33" lockText="1"/>
</file>

<file path=xl/ctrlProps/ctrlProp11.xml><?xml version="1.0" encoding="utf-8"?>
<formControlPr xmlns="http://schemas.microsoft.com/office/spreadsheetml/2009/9/main" objectType="CheckBox" fmlaLink="$H$20" lockText="1"/>
</file>

<file path=xl/ctrlProps/ctrlProp110.xml><?xml version="1.0" encoding="utf-8"?>
<formControlPr xmlns="http://schemas.microsoft.com/office/spreadsheetml/2009/9/main" objectType="CheckBox" fmlaLink="$H$11" lockText="1"/>
</file>

<file path=xl/ctrlProps/ctrlProp111.xml><?xml version="1.0" encoding="utf-8"?>
<formControlPr xmlns="http://schemas.microsoft.com/office/spreadsheetml/2009/9/main" objectType="CheckBox" fmlaLink="$H$12" lockText="1"/>
</file>

<file path=xl/ctrlProps/ctrlProp112.xml><?xml version="1.0" encoding="utf-8"?>
<formControlPr xmlns="http://schemas.microsoft.com/office/spreadsheetml/2009/9/main" objectType="CheckBox" fmlaLink="$H$13" lockText="1"/>
</file>

<file path=xl/ctrlProps/ctrlProp113.xml><?xml version="1.0" encoding="utf-8"?>
<formControlPr xmlns="http://schemas.microsoft.com/office/spreadsheetml/2009/9/main" objectType="CheckBox" fmlaLink="$H$14" lockText="1"/>
</file>

<file path=xl/ctrlProps/ctrlProp114.xml><?xml version="1.0" encoding="utf-8"?>
<formControlPr xmlns="http://schemas.microsoft.com/office/spreadsheetml/2009/9/main" objectType="CheckBox" fmlaLink="$H$15" lockText="1"/>
</file>

<file path=xl/ctrlProps/ctrlProp115.xml><?xml version="1.0" encoding="utf-8"?>
<formControlPr xmlns="http://schemas.microsoft.com/office/spreadsheetml/2009/9/main" objectType="CheckBox" fmlaLink="$H$16" lockText="1"/>
</file>

<file path=xl/ctrlProps/ctrlProp116.xml><?xml version="1.0" encoding="utf-8"?>
<formControlPr xmlns="http://schemas.microsoft.com/office/spreadsheetml/2009/9/main" objectType="CheckBox" fmlaLink="$H$17" lockText="1"/>
</file>

<file path=xl/ctrlProps/ctrlProp117.xml><?xml version="1.0" encoding="utf-8"?>
<formControlPr xmlns="http://schemas.microsoft.com/office/spreadsheetml/2009/9/main" objectType="CheckBox" fmlaLink="$H$18" lockText="1"/>
</file>

<file path=xl/ctrlProps/ctrlProp118.xml><?xml version="1.0" encoding="utf-8"?>
<formControlPr xmlns="http://schemas.microsoft.com/office/spreadsheetml/2009/9/main" objectType="CheckBox" fmlaLink="$H$19" lockText="1"/>
</file>

<file path=xl/ctrlProps/ctrlProp119.xml><?xml version="1.0" encoding="utf-8"?>
<formControlPr xmlns="http://schemas.microsoft.com/office/spreadsheetml/2009/9/main" objectType="CheckBox" fmlaLink="$H$20" lockText="1"/>
</file>

<file path=xl/ctrlProps/ctrlProp12.xml><?xml version="1.0" encoding="utf-8"?>
<formControlPr xmlns="http://schemas.microsoft.com/office/spreadsheetml/2009/9/main" objectType="CheckBox" fmlaLink="$H$21" lockText="1"/>
</file>

<file path=xl/ctrlProps/ctrlProp120.xml><?xml version="1.0" encoding="utf-8"?>
<formControlPr xmlns="http://schemas.microsoft.com/office/spreadsheetml/2009/9/main" objectType="CheckBox" fmlaLink="$H$21" lockText="1"/>
</file>

<file path=xl/ctrlProps/ctrlProp121.xml><?xml version="1.0" encoding="utf-8"?>
<formControlPr xmlns="http://schemas.microsoft.com/office/spreadsheetml/2009/9/main" objectType="CheckBox" fmlaLink="$H$22" lockText="1"/>
</file>

<file path=xl/ctrlProps/ctrlProp122.xml><?xml version="1.0" encoding="utf-8"?>
<formControlPr xmlns="http://schemas.microsoft.com/office/spreadsheetml/2009/9/main" objectType="CheckBox" fmlaLink="$H$23" lockText="1"/>
</file>

<file path=xl/ctrlProps/ctrlProp123.xml><?xml version="1.0" encoding="utf-8"?>
<formControlPr xmlns="http://schemas.microsoft.com/office/spreadsheetml/2009/9/main" objectType="CheckBox" fmlaLink="$H$28" lockText="1"/>
</file>

<file path=xl/ctrlProps/ctrlProp124.xml><?xml version="1.0" encoding="utf-8"?>
<formControlPr xmlns="http://schemas.microsoft.com/office/spreadsheetml/2009/9/main" objectType="CheckBox" fmlaLink="$H$29" lockText="1"/>
</file>

<file path=xl/ctrlProps/ctrlProp125.xml><?xml version="1.0" encoding="utf-8"?>
<formControlPr xmlns="http://schemas.microsoft.com/office/spreadsheetml/2009/9/main" objectType="CheckBox" fmlaLink="$H$30" lockText="1"/>
</file>

<file path=xl/ctrlProps/ctrlProp126.xml><?xml version="1.0" encoding="utf-8"?>
<formControlPr xmlns="http://schemas.microsoft.com/office/spreadsheetml/2009/9/main" objectType="CheckBox" fmlaLink="$H$31" lockText="1"/>
</file>

<file path=xl/ctrlProps/ctrlProp127.xml><?xml version="1.0" encoding="utf-8"?>
<formControlPr xmlns="http://schemas.microsoft.com/office/spreadsheetml/2009/9/main" objectType="CheckBox" fmlaLink="$H$32" lockText="1"/>
</file>

<file path=xl/ctrlProps/ctrlProp128.xml><?xml version="1.0" encoding="utf-8"?>
<formControlPr xmlns="http://schemas.microsoft.com/office/spreadsheetml/2009/9/main" objectType="CheckBox" fmlaLink="$H$33" lockText="1"/>
</file>

<file path=xl/ctrlProps/ctrlProp129.xml><?xml version="1.0" encoding="utf-8"?>
<formControlPr xmlns="http://schemas.microsoft.com/office/spreadsheetml/2009/9/main" objectType="CheckBox" fmlaLink="$H$24" lockText="1"/>
</file>

<file path=xl/ctrlProps/ctrlProp13.xml><?xml version="1.0" encoding="utf-8"?>
<formControlPr xmlns="http://schemas.microsoft.com/office/spreadsheetml/2009/9/main" objectType="CheckBox" fmlaLink="$H$16" lockText="1"/>
</file>

<file path=xl/ctrlProps/ctrlProp130.xml><?xml version="1.0" encoding="utf-8"?>
<formControlPr xmlns="http://schemas.microsoft.com/office/spreadsheetml/2009/9/main" objectType="CheckBox" fmlaLink="$H$25" lockText="1"/>
</file>

<file path=xl/ctrlProps/ctrlProp131.xml><?xml version="1.0" encoding="utf-8"?>
<formControlPr xmlns="http://schemas.microsoft.com/office/spreadsheetml/2009/9/main" objectType="CheckBox" fmlaLink="$H$26" lockText="1"/>
</file>

<file path=xl/ctrlProps/ctrlProp132.xml><?xml version="1.0" encoding="utf-8"?>
<formControlPr xmlns="http://schemas.microsoft.com/office/spreadsheetml/2009/9/main" objectType="CheckBox" fmlaLink="$H$27" lockText="1"/>
</file>

<file path=xl/ctrlProps/ctrlProp133.xml><?xml version="1.0" encoding="utf-8"?>
<formControlPr xmlns="http://schemas.microsoft.com/office/spreadsheetml/2009/9/main" objectType="CheckBox" fmlaLink="$H$11" lockText="1"/>
</file>

<file path=xl/ctrlProps/ctrlProp134.xml><?xml version="1.0" encoding="utf-8"?>
<formControlPr xmlns="http://schemas.microsoft.com/office/spreadsheetml/2009/9/main" objectType="CheckBox" fmlaLink="$H$12" lockText="1"/>
</file>

<file path=xl/ctrlProps/ctrlProp135.xml><?xml version="1.0" encoding="utf-8"?>
<formControlPr xmlns="http://schemas.microsoft.com/office/spreadsheetml/2009/9/main" objectType="CheckBox" fmlaLink="$H$13" lockText="1"/>
</file>

<file path=xl/ctrlProps/ctrlProp136.xml><?xml version="1.0" encoding="utf-8"?>
<formControlPr xmlns="http://schemas.microsoft.com/office/spreadsheetml/2009/9/main" objectType="CheckBox" fmlaLink="$H$14" lockText="1"/>
</file>

<file path=xl/ctrlProps/ctrlProp137.xml><?xml version="1.0" encoding="utf-8"?>
<formControlPr xmlns="http://schemas.microsoft.com/office/spreadsheetml/2009/9/main" objectType="CheckBox" fmlaLink="$H$15" lockText="1"/>
</file>

<file path=xl/ctrlProps/ctrlProp138.xml><?xml version="1.0" encoding="utf-8"?>
<formControlPr xmlns="http://schemas.microsoft.com/office/spreadsheetml/2009/9/main" objectType="CheckBox" fmlaLink="$H$16" lockText="1"/>
</file>

<file path=xl/ctrlProps/ctrlProp139.xml><?xml version="1.0" encoding="utf-8"?>
<formControlPr xmlns="http://schemas.microsoft.com/office/spreadsheetml/2009/9/main" objectType="CheckBox" fmlaLink="$H$17" lockText="1"/>
</file>

<file path=xl/ctrlProps/ctrlProp14.xml><?xml version="1.0" encoding="utf-8"?>
<formControlPr xmlns="http://schemas.microsoft.com/office/spreadsheetml/2009/9/main" objectType="CheckBox" fmlaLink="$H$13" lockText="1"/>
</file>

<file path=xl/ctrlProps/ctrlProp140.xml><?xml version="1.0" encoding="utf-8"?>
<formControlPr xmlns="http://schemas.microsoft.com/office/spreadsheetml/2009/9/main" objectType="CheckBox" fmlaLink="$H$18" lockText="1"/>
</file>

<file path=xl/ctrlProps/ctrlProp141.xml><?xml version="1.0" encoding="utf-8"?>
<formControlPr xmlns="http://schemas.microsoft.com/office/spreadsheetml/2009/9/main" objectType="CheckBox" fmlaLink="$H$19" lockText="1"/>
</file>

<file path=xl/ctrlProps/ctrlProp142.xml><?xml version="1.0" encoding="utf-8"?>
<formControlPr xmlns="http://schemas.microsoft.com/office/spreadsheetml/2009/9/main" objectType="CheckBox" fmlaLink="$H$20" lockText="1"/>
</file>

<file path=xl/ctrlProps/ctrlProp143.xml><?xml version="1.0" encoding="utf-8"?>
<formControlPr xmlns="http://schemas.microsoft.com/office/spreadsheetml/2009/9/main" objectType="CheckBox" fmlaLink="$H$21" lockText="1"/>
</file>

<file path=xl/ctrlProps/ctrlProp144.xml><?xml version="1.0" encoding="utf-8"?>
<formControlPr xmlns="http://schemas.microsoft.com/office/spreadsheetml/2009/9/main" objectType="CheckBox" fmlaLink="$H$22" lockText="1"/>
</file>

<file path=xl/ctrlProps/ctrlProp145.xml><?xml version="1.0" encoding="utf-8"?>
<formControlPr xmlns="http://schemas.microsoft.com/office/spreadsheetml/2009/9/main" objectType="CheckBox" fmlaLink="$H$24" lockText="1"/>
</file>

<file path=xl/ctrlProps/ctrlProp146.xml><?xml version="1.0" encoding="utf-8"?>
<formControlPr xmlns="http://schemas.microsoft.com/office/spreadsheetml/2009/9/main" objectType="CheckBox" fmlaLink="$H$26" lockText="1"/>
</file>

<file path=xl/ctrlProps/ctrlProp147.xml><?xml version="1.0" encoding="utf-8"?>
<formControlPr xmlns="http://schemas.microsoft.com/office/spreadsheetml/2009/9/main" objectType="CheckBox" fmlaLink="$H$28" lockText="1"/>
</file>

<file path=xl/ctrlProps/ctrlProp148.xml><?xml version="1.0" encoding="utf-8"?>
<formControlPr xmlns="http://schemas.microsoft.com/office/spreadsheetml/2009/9/main" objectType="CheckBox" fmlaLink="$H$27" lockText="1"/>
</file>

<file path=xl/ctrlProps/ctrlProp149.xml><?xml version="1.0" encoding="utf-8"?>
<formControlPr xmlns="http://schemas.microsoft.com/office/spreadsheetml/2009/9/main" objectType="CheckBox" fmlaLink="$H$23" lockText="1"/>
</file>

<file path=xl/ctrlProps/ctrlProp15.xml><?xml version="1.0" encoding="utf-8"?>
<formControlPr xmlns="http://schemas.microsoft.com/office/spreadsheetml/2009/9/main" objectType="CheckBox" fmlaLink="$H$14" lockText="1"/>
</file>

<file path=xl/ctrlProps/ctrlProp150.xml><?xml version="1.0" encoding="utf-8"?>
<formControlPr xmlns="http://schemas.microsoft.com/office/spreadsheetml/2009/9/main" objectType="CheckBox" fmlaLink="$H$25" lockText="1"/>
</file>

<file path=xl/ctrlProps/ctrlProp16.xml><?xml version="1.0" encoding="utf-8"?>
<formControlPr xmlns="http://schemas.microsoft.com/office/spreadsheetml/2009/9/main" objectType="CheckBox" fmlaLink="$H$22" lockText="1"/>
</file>

<file path=xl/ctrlProps/ctrlProp17.xml><?xml version="1.0" encoding="utf-8"?>
<formControlPr xmlns="http://schemas.microsoft.com/office/spreadsheetml/2009/9/main" objectType="CheckBox" fmlaLink="$H$21" lockText="1"/>
</file>

<file path=xl/ctrlProps/ctrlProp18.xml><?xml version="1.0" encoding="utf-8"?>
<formControlPr xmlns="http://schemas.microsoft.com/office/spreadsheetml/2009/9/main" objectType="CheckBox" fmlaLink="$H$15" lockText="1"/>
</file>

<file path=xl/ctrlProps/ctrlProp19.xml><?xml version="1.0" encoding="utf-8"?>
<formControlPr xmlns="http://schemas.microsoft.com/office/spreadsheetml/2009/9/main" objectType="CheckBox" fmlaLink="$H$23" lockText="1"/>
</file>

<file path=xl/ctrlProps/ctrlProp2.xml><?xml version="1.0" encoding="utf-8"?>
<formControlPr xmlns="http://schemas.microsoft.com/office/spreadsheetml/2009/9/main" objectType="CheckBox" fmlaLink="$H$11" lockText="1"/>
</file>

<file path=xl/ctrlProps/ctrlProp20.xml><?xml version="1.0" encoding="utf-8"?>
<formControlPr xmlns="http://schemas.microsoft.com/office/spreadsheetml/2009/9/main" objectType="CheckBox" fmlaLink="$H$24" lockText="1"/>
</file>

<file path=xl/ctrlProps/ctrlProp21.xml><?xml version="1.0" encoding="utf-8"?>
<formControlPr xmlns="http://schemas.microsoft.com/office/spreadsheetml/2009/9/main" objectType="CheckBox" fmlaLink="$H$29" lockText="1"/>
</file>

<file path=xl/ctrlProps/ctrlProp22.xml><?xml version="1.0" encoding="utf-8"?>
<formControlPr xmlns="http://schemas.microsoft.com/office/spreadsheetml/2009/9/main" objectType="CheckBox" fmlaLink="$H$30" lockText="1"/>
</file>

<file path=xl/ctrlProps/ctrlProp23.xml><?xml version="1.0" encoding="utf-8"?>
<formControlPr xmlns="http://schemas.microsoft.com/office/spreadsheetml/2009/9/main" objectType="CheckBox" fmlaLink="$H$31" lockText="1"/>
</file>

<file path=xl/ctrlProps/ctrlProp24.xml><?xml version="1.0" encoding="utf-8"?>
<formControlPr xmlns="http://schemas.microsoft.com/office/spreadsheetml/2009/9/main" objectType="CheckBox" fmlaLink="$H$32" lockText="1"/>
</file>

<file path=xl/ctrlProps/ctrlProp25.xml><?xml version="1.0" encoding="utf-8"?>
<formControlPr xmlns="http://schemas.microsoft.com/office/spreadsheetml/2009/9/main" objectType="CheckBox" fmlaLink="$H$33" lockText="1"/>
</file>

<file path=xl/ctrlProps/ctrlProp26.xml><?xml version="1.0" encoding="utf-8"?>
<formControlPr xmlns="http://schemas.microsoft.com/office/spreadsheetml/2009/9/main" objectType="CheckBox" fmlaLink="$H$34" lockText="1"/>
</file>

<file path=xl/ctrlProps/ctrlProp27.xml><?xml version="1.0" encoding="utf-8"?>
<formControlPr xmlns="http://schemas.microsoft.com/office/spreadsheetml/2009/9/main" objectType="CheckBox" fmlaLink="$H$35" lockText="1"/>
</file>

<file path=xl/ctrlProps/ctrlProp28.xml><?xml version="1.0" encoding="utf-8"?>
<formControlPr xmlns="http://schemas.microsoft.com/office/spreadsheetml/2009/9/main" objectType="CheckBox" fmlaLink="$H$36" lockText="1"/>
</file>

<file path=xl/ctrlProps/ctrlProp29.xml><?xml version="1.0" encoding="utf-8"?>
<formControlPr xmlns="http://schemas.microsoft.com/office/spreadsheetml/2009/9/main" objectType="CheckBox" fmlaLink="$H$13" lockText="1"/>
</file>

<file path=xl/ctrlProps/ctrlProp3.xml><?xml version="1.0" encoding="utf-8"?>
<formControlPr xmlns="http://schemas.microsoft.com/office/spreadsheetml/2009/9/main" objectType="CheckBox" fmlaLink="$H$12" lockText="1"/>
</file>

<file path=xl/ctrlProps/ctrlProp30.xml><?xml version="1.0" encoding="utf-8"?>
<formControlPr xmlns="http://schemas.microsoft.com/office/spreadsheetml/2009/9/main" objectType="CheckBox" fmlaLink="$H$14" lockText="1"/>
</file>

<file path=xl/ctrlProps/ctrlProp31.xml><?xml version="1.0" encoding="utf-8"?>
<formControlPr xmlns="http://schemas.microsoft.com/office/spreadsheetml/2009/9/main" objectType="CheckBox" fmlaLink="$H$15" lockText="1"/>
</file>

<file path=xl/ctrlProps/ctrlProp32.xml><?xml version="1.0" encoding="utf-8"?>
<formControlPr xmlns="http://schemas.microsoft.com/office/spreadsheetml/2009/9/main" objectType="CheckBox" fmlaLink="$H$16" lockText="1"/>
</file>

<file path=xl/ctrlProps/ctrlProp33.xml><?xml version="1.0" encoding="utf-8"?>
<formControlPr xmlns="http://schemas.microsoft.com/office/spreadsheetml/2009/9/main" objectType="CheckBox" fmlaLink="$H$17" lockText="1"/>
</file>

<file path=xl/ctrlProps/ctrlProp34.xml><?xml version="1.0" encoding="utf-8"?>
<formControlPr xmlns="http://schemas.microsoft.com/office/spreadsheetml/2009/9/main" objectType="CheckBox" fmlaLink="$H$18" lockText="1"/>
</file>

<file path=xl/ctrlProps/ctrlProp35.xml><?xml version="1.0" encoding="utf-8"?>
<formControlPr xmlns="http://schemas.microsoft.com/office/spreadsheetml/2009/9/main" objectType="CheckBox" fmlaLink="$H$19" lockText="1"/>
</file>

<file path=xl/ctrlProps/ctrlProp36.xml><?xml version="1.0" encoding="utf-8"?>
<formControlPr xmlns="http://schemas.microsoft.com/office/spreadsheetml/2009/9/main" objectType="CheckBox" fmlaLink="$H$20" lockText="1"/>
</file>

<file path=xl/ctrlProps/ctrlProp37.xml><?xml version="1.0" encoding="utf-8"?>
<formControlPr xmlns="http://schemas.microsoft.com/office/spreadsheetml/2009/9/main" objectType="CheckBox" fmlaLink="$H$26" lockText="1"/>
</file>

<file path=xl/ctrlProps/ctrlProp38.xml><?xml version="1.0" encoding="utf-8"?>
<formControlPr xmlns="http://schemas.microsoft.com/office/spreadsheetml/2009/9/main" objectType="CheckBox" fmlaLink="$H$27" lockText="1"/>
</file>

<file path=xl/ctrlProps/ctrlProp39.xml><?xml version="1.0" encoding="utf-8"?>
<formControlPr xmlns="http://schemas.microsoft.com/office/spreadsheetml/2009/9/main" objectType="CheckBox" fmlaLink="$H$28" lockText="1"/>
</file>

<file path=xl/ctrlProps/ctrlProp4.xml><?xml version="1.0" encoding="utf-8"?>
<formControlPr xmlns="http://schemas.microsoft.com/office/spreadsheetml/2009/9/main" objectType="CheckBox" fmlaLink="$H$13" lockText="1"/>
</file>

<file path=xl/ctrlProps/ctrlProp40.xml><?xml version="1.0" encoding="utf-8"?>
<formControlPr xmlns="http://schemas.microsoft.com/office/spreadsheetml/2009/9/main" objectType="CheckBox" fmlaLink="$H$29" lockText="1"/>
</file>

<file path=xl/ctrlProps/ctrlProp41.xml><?xml version="1.0" encoding="utf-8"?>
<formControlPr xmlns="http://schemas.microsoft.com/office/spreadsheetml/2009/9/main" objectType="CheckBox" fmlaLink="$H$30" lockText="1"/>
</file>

<file path=xl/ctrlProps/ctrlProp42.xml><?xml version="1.0" encoding="utf-8"?>
<formControlPr xmlns="http://schemas.microsoft.com/office/spreadsheetml/2009/9/main" objectType="CheckBox" fmlaLink="$H$31" lockText="1"/>
</file>

<file path=xl/ctrlProps/ctrlProp43.xml><?xml version="1.0" encoding="utf-8"?>
<formControlPr xmlns="http://schemas.microsoft.com/office/spreadsheetml/2009/9/main" objectType="CheckBox" fmlaLink="$H$32" lockText="1"/>
</file>

<file path=xl/ctrlProps/ctrlProp44.xml><?xml version="1.0" encoding="utf-8"?>
<formControlPr xmlns="http://schemas.microsoft.com/office/spreadsheetml/2009/9/main" objectType="CheckBox" fmlaLink="$H$38" lockText="1"/>
</file>

<file path=xl/ctrlProps/ctrlProp45.xml><?xml version="1.0" encoding="utf-8"?>
<formControlPr xmlns="http://schemas.microsoft.com/office/spreadsheetml/2009/9/main" objectType="CheckBox" fmlaLink="$H$39" lockText="1"/>
</file>

<file path=xl/ctrlProps/ctrlProp46.xml><?xml version="1.0" encoding="utf-8"?>
<formControlPr xmlns="http://schemas.microsoft.com/office/spreadsheetml/2009/9/main" objectType="CheckBox" fmlaLink="$H$40" lockText="1"/>
</file>

<file path=xl/ctrlProps/ctrlProp47.xml><?xml version="1.0" encoding="utf-8"?>
<formControlPr xmlns="http://schemas.microsoft.com/office/spreadsheetml/2009/9/main" objectType="CheckBox" fmlaLink="$H$41" lockText="1"/>
</file>

<file path=xl/ctrlProps/ctrlProp48.xml><?xml version="1.0" encoding="utf-8"?>
<formControlPr xmlns="http://schemas.microsoft.com/office/spreadsheetml/2009/9/main" objectType="CheckBox" fmlaLink="$H$42" lockText="1"/>
</file>

<file path=xl/ctrlProps/ctrlProp49.xml><?xml version="1.0" encoding="utf-8"?>
<formControlPr xmlns="http://schemas.microsoft.com/office/spreadsheetml/2009/9/main" objectType="CheckBox" fmlaLink="$H$43" lockText="1"/>
</file>

<file path=xl/ctrlProps/ctrlProp5.xml><?xml version="1.0" encoding="utf-8"?>
<formControlPr xmlns="http://schemas.microsoft.com/office/spreadsheetml/2009/9/main" objectType="CheckBox" fmlaLink="$H$14" lockText="1"/>
</file>

<file path=xl/ctrlProps/ctrlProp50.xml><?xml version="1.0" encoding="utf-8"?>
<formControlPr xmlns="http://schemas.microsoft.com/office/spreadsheetml/2009/9/main" objectType="CheckBox" fmlaLink="$H$44" lockText="1"/>
</file>

<file path=xl/ctrlProps/ctrlProp51.xml><?xml version="1.0" encoding="utf-8"?>
<formControlPr xmlns="http://schemas.microsoft.com/office/spreadsheetml/2009/9/main" objectType="CheckBox" fmlaLink="$H$12" lockText="1"/>
</file>

<file path=xl/ctrlProps/ctrlProp52.xml><?xml version="1.0" encoding="utf-8"?>
<formControlPr xmlns="http://schemas.microsoft.com/office/spreadsheetml/2009/9/main" objectType="CheckBox" fmlaLink="$H$13" lockText="1"/>
</file>

<file path=xl/ctrlProps/ctrlProp53.xml><?xml version="1.0" encoding="utf-8"?>
<formControlPr xmlns="http://schemas.microsoft.com/office/spreadsheetml/2009/9/main" objectType="CheckBox" fmlaLink="$H$14" lockText="1"/>
</file>

<file path=xl/ctrlProps/ctrlProp54.xml><?xml version="1.0" encoding="utf-8"?>
<formControlPr xmlns="http://schemas.microsoft.com/office/spreadsheetml/2009/9/main" objectType="CheckBox" fmlaLink="$H$15" lockText="1"/>
</file>

<file path=xl/ctrlProps/ctrlProp55.xml><?xml version="1.0" encoding="utf-8"?>
<formControlPr xmlns="http://schemas.microsoft.com/office/spreadsheetml/2009/9/main" objectType="CheckBox" fmlaLink="$H$16" lockText="1"/>
</file>

<file path=xl/ctrlProps/ctrlProp56.xml><?xml version="1.0" encoding="utf-8"?>
<formControlPr xmlns="http://schemas.microsoft.com/office/spreadsheetml/2009/9/main" objectType="CheckBox" fmlaLink="$H$17" lockText="1"/>
</file>

<file path=xl/ctrlProps/ctrlProp57.xml><?xml version="1.0" encoding="utf-8"?>
<formControlPr xmlns="http://schemas.microsoft.com/office/spreadsheetml/2009/9/main" objectType="CheckBox" fmlaLink="$H$18" lockText="1"/>
</file>

<file path=xl/ctrlProps/ctrlProp58.xml><?xml version="1.0" encoding="utf-8"?>
<formControlPr xmlns="http://schemas.microsoft.com/office/spreadsheetml/2009/9/main" objectType="CheckBox" fmlaLink="$H$19" lockText="1"/>
</file>

<file path=xl/ctrlProps/ctrlProp59.xml><?xml version="1.0" encoding="utf-8"?>
<formControlPr xmlns="http://schemas.microsoft.com/office/spreadsheetml/2009/9/main" objectType="CheckBox" fmlaLink="$H$20" lockText="1"/>
</file>

<file path=xl/ctrlProps/ctrlProp6.xml><?xml version="1.0" encoding="utf-8"?>
<formControlPr xmlns="http://schemas.microsoft.com/office/spreadsheetml/2009/9/main" objectType="CheckBox" fmlaLink="$H$15" lockText="1"/>
</file>

<file path=xl/ctrlProps/ctrlProp60.xml><?xml version="1.0" encoding="utf-8"?>
<formControlPr xmlns="http://schemas.microsoft.com/office/spreadsheetml/2009/9/main" objectType="CheckBox" fmlaLink="$H$21" lockText="1"/>
</file>

<file path=xl/ctrlProps/ctrlProp61.xml><?xml version="1.0" encoding="utf-8"?>
<formControlPr xmlns="http://schemas.microsoft.com/office/spreadsheetml/2009/9/main" objectType="CheckBox" fmlaLink="$H$22" lockText="1"/>
</file>

<file path=xl/ctrlProps/ctrlProp62.xml><?xml version="1.0" encoding="utf-8"?>
<formControlPr xmlns="http://schemas.microsoft.com/office/spreadsheetml/2009/9/main" objectType="CheckBox" fmlaLink="$H$23" lockText="1"/>
</file>

<file path=xl/ctrlProps/ctrlProp63.xml><?xml version="1.0" encoding="utf-8"?>
<formControlPr xmlns="http://schemas.microsoft.com/office/spreadsheetml/2009/9/main" objectType="CheckBox" fmlaLink="$H$13" lockText="1"/>
</file>

<file path=xl/ctrlProps/ctrlProp64.xml><?xml version="1.0" encoding="utf-8"?>
<formControlPr xmlns="http://schemas.microsoft.com/office/spreadsheetml/2009/9/main" objectType="CheckBox" fmlaLink="$H$14" lockText="1"/>
</file>

<file path=xl/ctrlProps/ctrlProp65.xml><?xml version="1.0" encoding="utf-8"?>
<formControlPr xmlns="http://schemas.microsoft.com/office/spreadsheetml/2009/9/main" objectType="CheckBox" fmlaLink="$H$15" lockText="1"/>
</file>

<file path=xl/ctrlProps/ctrlProp66.xml><?xml version="1.0" encoding="utf-8"?>
<formControlPr xmlns="http://schemas.microsoft.com/office/spreadsheetml/2009/9/main" objectType="CheckBox" fmlaLink="$H$16" lockText="1"/>
</file>

<file path=xl/ctrlProps/ctrlProp67.xml><?xml version="1.0" encoding="utf-8"?>
<formControlPr xmlns="http://schemas.microsoft.com/office/spreadsheetml/2009/9/main" objectType="CheckBox" fmlaLink="$H$17" lockText="1"/>
</file>

<file path=xl/ctrlProps/ctrlProp68.xml><?xml version="1.0" encoding="utf-8"?>
<formControlPr xmlns="http://schemas.microsoft.com/office/spreadsheetml/2009/9/main" objectType="CheckBox" fmlaLink="$H$18" lockText="1"/>
</file>

<file path=xl/ctrlProps/ctrlProp69.xml><?xml version="1.0" encoding="utf-8"?>
<formControlPr xmlns="http://schemas.microsoft.com/office/spreadsheetml/2009/9/main" objectType="CheckBox" fmlaLink="$H$23" lockText="1"/>
</file>

<file path=xl/ctrlProps/ctrlProp7.xml><?xml version="1.0" encoding="utf-8"?>
<formControlPr xmlns="http://schemas.microsoft.com/office/spreadsheetml/2009/9/main" objectType="CheckBox" fmlaLink="$H$16" lockText="1"/>
</file>

<file path=xl/ctrlProps/ctrlProp70.xml><?xml version="1.0" encoding="utf-8"?>
<formControlPr xmlns="http://schemas.microsoft.com/office/spreadsheetml/2009/9/main" objectType="CheckBox" fmlaLink="$H$24" lockText="1"/>
</file>

<file path=xl/ctrlProps/ctrlProp71.xml><?xml version="1.0" encoding="utf-8"?>
<formControlPr xmlns="http://schemas.microsoft.com/office/spreadsheetml/2009/9/main" objectType="CheckBox" fmlaLink="$H$25" lockText="1"/>
</file>

<file path=xl/ctrlProps/ctrlProp72.xml><?xml version="1.0" encoding="utf-8"?>
<formControlPr xmlns="http://schemas.microsoft.com/office/spreadsheetml/2009/9/main" objectType="CheckBox" fmlaLink="$H$26" lockText="1"/>
</file>

<file path=xl/ctrlProps/ctrlProp73.xml><?xml version="1.0" encoding="utf-8"?>
<formControlPr xmlns="http://schemas.microsoft.com/office/spreadsheetml/2009/9/main" objectType="CheckBox" fmlaLink="$H$27" lockText="1"/>
</file>

<file path=xl/ctrlProps/ctrlProp74.xml><?xml version="1.0" encoding="utf-8"?>
<formControlPr xmlns="http://schemas.microsoft.com/office/spreadsheetml/2009/9/main" objectType="CheckBox" fmlaLink="$H$28" lockText="1"/>
</file>

<file path=xl/ctrlProps/ctrlProp75.xml><?xml version="1.0" encoding="utf-8"?>
<formControlPr xmlns="http://schemas.microsoft.com/office/spreadsheetml/2009/9/main" objectType="CheckBox" fmlaLink="$H$29" lockText="1"/>
</file>

<file path=xl/ctrlProps/ctrlProp76.xml><?xml version="1.0" encoding="utf-8"?>
<formControlPr xmlns="http://schemas.microsoft.com/office/spreadsheetml/2009/9/main" objectType="CheckBox" fmlaLink="$H$30" lockText="1"/>
</file>

<file path=xl/ctrlProps/ctrlProp77.xml><?xml version="1.0" encoding="utf-8"?>
<formControlPr xmlns="http://schemas.microsoft.com/office/spreadsheetml/2009/9/main" objectType="CheckBox" fmlaLink="$H$31" lockText="1"/>
</file>

<file path=xl/ctrlProps/ctrlProp78.xml><?xml version="1.0" encoding="utf-8"?>
<formControlPr xmlns="http://schemas.microsoft.com/office/spreadsheetml/2009/9/main" objectType="CheckBox" fmlaLink="$H$36" lockText="1"/>
</file>

<file path=xl/ctrlProps/ctrlProp79.xml><?xml version="1.0" encoding="utf-8"?>
<formControlPr xmlns="http://schemas.microsoft.com/office/spreadsheetml/2009/9/main" objectType="CheckBox" fmlaLink="$H$37" lockText="1"/>
</file>

<file path=xl/ctrlProps/ctrlProp8.xml><?xml version="1.0" encoding="utf-8"?>
<formControlPr xmlns="http://schemas.microsoft.com/office/spreadsheetml/2009/9/main" objectType="CheckBox" fmlaLink="$H$17" lockText="1"/>
</file>

<file path=xl/ctrlProps/ctrlProp80.xml><?xml version="1.0" encoding="utf-8"?>
<formControlPr xmlns="http://schemas.microsoft.com/office/spreadsheetml/2009/9/main" objectType="CheckBox" fmlaLink="$H$38" lockText="1"/>
</file>

<file path=xl/ctrlProps/ctrlProp81.xml><?xml version="1.0" encoding="utf-8"?>
<formControlPr xmlns="http://schemas.microsoft.com/office/spreadsheetml/2009/9/main" objectType="CheckBox" fmlaLink="$H$39" lockText="1"/>
</file>

<file path=xl/ctrlProps/ctrlProp82.xml><?xml version="1.0" encoding="utf-8"?>
<formControlPr xmlns="http://schemas.microsoft.com/office/spreadsheetml/2009/9/main" objectType="CheckBox" fmlaLink="$H$40" lockText="1"/>
</file>

<file path=xl/ctrlProps/ctrlProp83.xml><?xml version="1.0" encoding="utf-8"?>
<formControlPr xmlns="http://schemas.microsoft.com/office/spreadsheetml/2009/9/main" objectType="CheckBox" fmlaLink="$H$41" lockText="1"/>
</file>

<file path=xl/ctrlProps/ctrlProp84.xml><?xml version="1.0" encoding="utf-8"?>
<formControlPr xmlns="http://schemas.microsoft.com/office/spreadsheetml/2009/9/main" objectType="CheckBox" fmlaLink="$H$42" lockText="1"/>
</file>

<file path=xl/ctrlProps/ctrlProp85.xml><?xml version="1.0" encoding="utf-8"?>
<formControlPr xmlns="http://schemas.microsoft.com/office/spreadsheetml/2009/9/main" objectType="CheckBox" fmlaLink="$H$43" lockText="1"/>
</file>

<file path=xl/ctrlProps/ctrlProp86.xml><?xml version="1.0" encoding="utf-8"?>
<formControlPr xmlns="http://schemas.microsoft.com/office/spreadsheetml/2009/9/main" objectType="CheckBox" fmlaLink="$H$44" lockText="1"/>
</file>

<file path=xl/ctrlProps/ctrlProp87.xml><?xml version="1.0" encoding="utf-8"?>
<formControlPr xmlns="http://schemas.microsoft.com/office/spreadsheetml/2009/9/main" objectType="CheckBox" fmlaLink="$H$11" lockText="1"/>
</file>

<file path=xl/ctrlProps/ctrlProp88.xml><?xml version="1.0" encoding="utf-8"?>
<formControlPr xmlns="http://schemas.microsoft.com/office/spreadsheetml/2009/9/main" objectType="CheckBox" fmlaLink="$H$12" lockText="1"/>
</file>

<file path=xl/ctrlProps/ctrlProp89.xml><?xml version="1.0" encoding="utf-8"?>
<formControlPr xmlns="http://schemas.microsoft.com/office/spreadsheetml/2009/9/main" objectType="CheckBox" fmlaLink="$H$13" lockText="1"/>
</file>

<file path=xl/ctrlProps/ctrlProp9.xml><?xml version="1.0" encoding="utf-8"?>
<formControlPr xmlns="http://schemas.microsoft.com/office/spreadsheetml/2009/9/main" objectType="CheckBox" fmlaLink="$H$18" lockText="1"/>
</file>

<file path=xl/ctrlProps/ctrlProp90.xml><?xml version="1.0" encoding="utf-8"?>
<formControlPr xmlns="http://schemas.microsoft.com/office/spreadsheetml/2009/9/main" objectType="CheckBox" fmlaLink="$H$14" lockText="1"/>
</file>

<file path=xl/ctrlProps/ctrlProp91.xml><?xml version="1.0" encoding="utf-8"?>
<formControlPr xmlns="http://schemas.microsoft.com/office/spreadsheetml/2009/9/main" objectType="CheckBox" fmlaLink="$H$15" lockText="1"/>
</file>

<file path=xl/ctrlProps/ctrlProp92.xml><?xml version="1.0" encoding="utf-8"?>
<formControlPr xmlns="http://schemas.microsoft.com/office/spreadsheetml/2009/9/main" objectType="CheckBox" fmlaLink="$H$16" lockText="1"/>
</file>

<file path=xl/ctrlProps/ctrlProp93.xml><?xml version="1.0" encoding="utf-8"?>
<formControlPr xmlns="http://schemas.microsoft.com/office/spreadsheetml/2009/9/main" objectType="CheckBox" fmlaLink="$H$17" lockText="1"/>
</file>

<file path=xl/ctrlProps/ctrlProp94.xml><?xml version="1.0" encoding="utf-8"?>
<formControlPr xmlns="http://schemas.microsoft.com/office/spreadsheetml/2009/9/main" objectType="CheckBox" fmlaLink="$H$18" lockText="1"/>
</file>

<file path=xl/ctrlProps/ctrlProp95.xml><?xml version="1.0" encoding="utf-8"?>
<formControlPr xmlns="http://schemas.microsoft.com/office/spreadsheetml/2009/9/main" objectType="CheckBox" fmlaLink="$H$19" lockText="1"/>
</file>

<file path=xl/ctrlProps/ctrlProp96.xml><?xml version="1.0" encoding="utf-8"?>
<formControlPr xmlns="http://schemas.microsoft.com/office/spreadsheetml/2009/9/main" objectType="CheckBox" fmlaLink="$H$20" lockText="1"/>
</file>

<file path=xl/ctrlProps/ctrlProp97.xml><?xml version="1.0" encoding="utf-8"?>
<formControlPr xmlns="http://schemas.microsoft.com/office/spreadsheetml/2009/9/main" objectType="CheckBox" fmlaLink="$H$21" lockText="1"/>
</file>

<file path=xl/ctrlProps/ctrlProp98.xml><?xml version="1.0" encoding="utf-8"?>
<formControlPr xmlns="http://schemas.microsoft.com/office/spreadsheetml/2009/9/main" objectType="CheckBox" fmlaLink="$H$22" lockText="1"/>
</file>

<file path=xl/ctrlProps/ctrlProp99.xml><?xml version="1.0" encoding="utf-8"?>
<formControlPr xmlns="http://schemas.microsoft.com/office/spreadsheetml/2009/9/main" objectType="CheckBox" fmlaLink="$H$23" lockText="1"/>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image" Target="../media/image13.png"/><Relationship Id="rId18" Type="http://schemas.openxmlformats.org/officeDocument/2006/relationships/image" Target="../media/image18.sv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sv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sv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svg"/></Relationships>
</file>

<file path=xl/drawings/_rels/drawing11.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image" Target="../media/image20.svg"/><Relationship Id="rId1" Type="http://schemas.openxmlformats.org/officeDocument/2006/relationships/image" Target="../media/image19.png"/><Relationship Id="rId4" Type="http://schemas.openxmlformats.org/officeDocument/2006/relationships/image" Target="../media/image21.svg"/></Relationships>
</file>

<file path=xl/drawings/_rels/drawing13.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svg"/><Relationship Id="rId1" Type="http://schemas.openxmlformats.org/officeDocument/2006/relationships/image" Target="../media/image22.png"/><Relationship Id="rId5" Type="http://schemas.openxmlformats.org/officeDocument/2006/relationships/chart" Target="../charts/chart10.xml"/><Relationship Id="rId4" Type="http://schemas.openxmlformats.org/officeDocument/2006/relationships/image" Target="../media/image25.svg"/></Relationships>
</file>

<file path=xl/drawings/_rels/drawing1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image" Target="../media/image27.svg"/><Relationship Id="rId1" Type="http://schemas.openxmlformats.org/officeDocument/2006/relationships/image" Target="../media/image26.png"/></Relationships>
</file>

<file path=xl/drawings/_rels/drawing17.xml.rels><?xml version="1.0" encoding="UTF-8" standalone="yes"?>
<Relationships xmlns="http://schemas.openxmlformats.org/package/2006/relationships"><Relationship Id="rId8" Type="http://schemas.openxmlformats.org/officeDocument/2006/relationships/image" Target="../media/image34.svg"/><Relationship Id="rId3" Type="http://schemas.openxmlformats.org/officeDocument/2006/relationships/image" Target="../media/image29.svg"/><Relationship Id="rId7" Type="http://schemas.openxmlformats.org/officeDocument/2006/relationships/image" Target="../media/image33.svg"/><Relationship Id="rId2" Type="http://schemas.openxmlformats.org/officeDocument/2006/relationships/image" Target="../media/image28.png"/><Relationship Id="rId1" Type="http://schemas.openxmlformats.org/officeDocument/2006/relationships/chart" Target="../charts/chart12.xml"/><Relationship Id="rId6" Type="http://schemas.openxmlformats.org/officeDocument/2006/relationships/image" Target="../media/image32.png"/><Relationship Id="rId5" Type="http://schemas.openxmlformats.org/officeDocument/2006/relationships/image" Target="../media/image31.svg"/><Relationship Id="rId10" Type="http://schemas.openxmlformats.org/officeDocument/2006/relationships/image" Target="../media/image36.svg"/><Relationship Id="rId4" Type="http://schemas.openxmlformats.org/officeDocument/2006/relationships/image" Target="../media/image30.png"/><Relationship Id="rId9" Type="http://schemas.openxmlformats.org/officeDocument/2006/relationships/image" Target="../media/image35.png"/></Relationships>
</file>

<file path=xl/drawings/_rels/drawing18.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image" Target="../media/image38.svg"/><Relationship Id="rId1" Type="http://schemas.openxmlformats.org/officeDocument/2006/relationships/image" Target="../media/image37.png"/></Relationships>
</file>

<file path=xl/drawings/_rels/drawing1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image" Target="../media/image40.svg"/><Relationship Id="rId1" Type="http://schemas.openxmlformats.org/officeDocument/2006/relationships/image" Target="../media/image39.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sv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svg"/><Relationship Id="rId2" Type="http://schemas.openxmlformats.org/officeDocument/2006/relationships/image" Target="../media/image6.svg"/><Relationship Id="rId1" Type="http://schemas.openxmlformats.org/officeDocument/2006/relationships/image" Target="../media/image5.png"/><Relationship Id="rId6" Type="http://schemas.openxmlformats.org/officeDocument/2006/relationships/image" Target="../media/image10.sv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svg"/><Relationship Id="rId4" Type="http://schemas.openxmlformats.org/officeDocument/2006/relationships/image" Target="../media/image8.svg"/><Relationship Id="rId9" Type="http://schemas.openxmlformats.org/officeDocument/2006/relationships/image" Target="../media/image13.png"/><Relationship Id="rId14" Type="http://schemas.openxmlformats.org/officeDocument/2006/relationships/image" Target="../media/image18.svg"/></Relationships>
</file>

<file path=xl/drawings/_rels/drawing21.xml.rels><?xml version="1.0" encoding="UTF-8" standalone="yes"?>
<Relationships xmlns="http://schemas.openxmlformats.org/package/2006/relationships"><Relationship Id="rId3" Type="http://schemas.openxmlformats.org/officeDocument/2006/relationships/image" Target="../media/image42.svg"/><Relationship Id="rId2" Type="http://schemas.openxmlformats.org/officeDocument/2006/relationships/image" Target="../media/image41.png"/><Relationship Id="rId1" Type="http://schemas.openxmlformats.org/officeDocument/2006/relationships/chart" Target="../charts/chart15.xml"/><Relationship Id="rId4" Type="http://schemas.openxmlformats.org/officeDocument/2006/relationships/image" Target="../media/image43.svg"/></Relationships>
</file>

<file path=xl/drawings/_rels/drawing23.xml.rels><?xml version="1.0" encoding="UTF-8" standalone="yes"?>
<Relationships xmlns="http://schemas.openxmlformats.org/package/2006/relationships"><Relationship Id="rId3" Type="http://schemas.openxmlformats.org/officeDocument/2006/relationships/image" Target="../media/image8.svg"/><Relationship Id="rId7" Type="http://schemas.openxmlformats.org/officeDocument/2006/relationships/image" Target="../media/image47.svg"/><Relationship Id="rId2" Type="http://schemas.openxmlformats.org/officeDocument/2006/relationships/image" Target="../media/image7.png"/><Relationship Id="rId1" Type="http://schemas.openxmlformats.org/officeDocument/2006/relationships/chart" Target="../charts/chart16.xml"/><Relationship Id="rId6" Type="http://schemas.openxmlformats.org/officeDocument/2006/relationships/image" Target="../media/image46.png"/><Relationship Id="rId5" Type="http://schemas.openxmlformats.org/officeDocument/2006/relationships/image" Target="../media/image45.svg"/><Relationship Id="rId4" Type="http://schemas.openxmlformats.org/officeDocument/2006/relationships/image" Target="../media/image44.png"/></Relationships>
</file>

<file path=xl/drawings/_rels/drawing3.xml.rels><?xml version="1.0" encoding="UTF-8" standalone="yes"?>
<Relationships xmlns="http://schemas.openxmlformats.org/package/2006/relationships"><Relationship Id="rId8" Type="http://schemas.openxmlformats.org/officeDocument/2006/relationships/chart" Target="../charts/chart4.xml"/><Relationship Id="rId13" Type="http://schemas.openxmlformats.org/officeDocument/2006/relationships/image" Target="../media/image5.png"/><Relationship Id="rId18" Type="http://schemas.openxmlformats.org/officeDocument/2006/relationships/image" Target="../media/image10.svg"/><Relationship Id="rId26" Type="http://schemas.openxmlformats.org/officeDocument/2006/relationships/image" Target="../media/image18.svg"/><Relationship Id="rId3" Type="http://schemas.openxmlformats.org/officeDocument/2006/relationships/image" Target="../media/image4.jpeg"/><Relationship Id="rId21" Type="http://schemas.openxmlformats.org/officeDocument/2006/relationships/image" Target="../media/image13.png"/><Relationship Id="rId7" Type="http://schemas.openxmlformats.org/officeDocument/2006/relationships/chart" Target="../charts/chart3.xml"/><Relationship Id="rId12" Type="http://schemas.openxmlformats.org/officeDocument/2006/relationships/chart" Target="../charts/chart8.xml"/><Relationship Id="rId17" Type="http://schemas.openxmlformats.org/officeDocument/2006/relationships/image" Target="../media/image9.png"/><Relationship Id="rId25"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8.svg"/><Relationship Id="rId20" Type="http://schemas.openxmlformats.org/officeDocument/2006/relationships/image" Target="../media/image12.svg"/><Relationship Id="rId1" Type="http://schemas.openxmlformats.org/officeDocument/2006/relationships/image" Target="../media/image1.png"/><Relationship Id="rId6" Type="http://schemas.openxmlformats.org/officeDocument/2006/relationships/chart" Target="../charts/chart2.xml"/><Relationship Id="rId11" Type="http://schemas.openxmlformats.org/officeDocument/2006/relationships/chart" Target="../charts/chart7.xml"/><Relationship Id="rId24" Type="http://schemas.openxmlformats.org/officeDocument/2006/relationships/image" Target="../media/image16.svg"/><Relationship Id="rId5" Type="http://schemas.openxmlformats.org/officeDocument/2006/relationships/chart" Target="../charts/chart1.xml"/><Relationship Id="rId15" Type="http://schemas.openxmlformats.org/officeDocument/2006/relationships/image" Target="../media/image7.png"/><Relationship Id="rId23" Type="http://schemas.openxmlformats.org/officeDocument/2006/relationships/image" Target="../media/image15.png"/><Relationship Id="rId10" Type="http://schemas.openxmlformats.org/officeDocument/2006/relationships/chart" Target="../charts/chart6.xml"/><Relationship Id="rId19" Type="http://schemas.openxmlformats.org/officeDocument/2006/relationships/image" Target="../media/image11.png"/><Relationship Id="rId4" Type="http://schemas.openxmlformats.org/officeDocument/2006/relationships/image" Target="../media/image3.png"/><Relationship Id="rId9" Type="http://schemas.openxmlformats.org/officeDocument/2006/relationships/chart" Target="../charts/chart5.xml"/><Relationship Id="rId14" Type="http://schemas.openxmlformats.org/officeDocument/2006/relationships/image" Target="../media/image6.svg"/><Relationship Id="rId22" Type="http://schemas.openxmlformats.org/officeDocument/2006/relationships/image" Target="../media/image14.svg"/></Relationships>
</file>

<file path=xl/drawings/drawing1.xml><?xml version="1.0" encoding="utf-8"?>
<xdr:wsDr xmlns:xdr="http://schemas.openxmlformats.org/drawingml/2006/spreadsheetDrawing" xmlns:a="http://schemas.openxmlformats.org/drawingml/2006/main">
  <xdr:twoCellAnchor editAs="oneCell">
    <xdr:from>
      <xdr:col>1</xdr:col>
      <xdr:colOff>354774</xdr:colOff>
      <xdr:row>19</xdr:row>
      <xdr:rowOff>52294</xdr:rowOff>
    </xdr:from>
    <xdr:to>
      <xdr:col>4</xdr:col>
      <xdr:colOff>509960</xdr:colOff>
      <xdr:row>23</xdr:row>
      <xdr:rowOff>141940</xdr:rowOff>
    </xdr:to>
    <xdr:pic>
      <xdr:nvPicPr>
        <xdr:cNvPr id="18" name="Picture 66">
          <a:extLst>
            <a:ext uri="{FF2B5EF4-FFF2-40B4-BE49-F238E27FC236}">
              <a16:creationId xmlns:a16="http://schemas.microsoft.com/office/drawing/2014/main" id="{004935E7-293F-44D8-82D7-3AB7749BFA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362" y="21321059"/>
          <a:ext cx="1992951" cy="836705"/>
        </a:xfrm>
        <a:prstGeom prst="rect">
          <a:avLst/>
        </a:prstGeom>
      </xdr:spPr>
    </xdr:pic>
    <xdr:clientData/>
  </xdr:twoCellAnchor>
  <xdr:twoCellAnchor editAs="oneCell">
    <xdr:from>
      <xdr:col>15</xdr:col>
      <xdr:colOff>112995</xdr:colOff>
      <xdr:row>19</xdr:row>
      <xdr:rowOff>14153</xdr:rowOff>
    </xdr:from>
    <xdr:to>
      <xdr:col>16</xdr:col>
      <xdr:colOff>216646</xdr:colOff>
      <xdr:row>23</xdr:row>
      <xdr:rowOff>105845</xdr:rowOff>
    </xdr:to>
    <xdr:pic>
      <xdr:nvPicPr>
        <xdr:cNvPr id="19" name="Picture 68">
          <a:extLst>
            <a:ext uri="{FF2B5EF4-FFF2-40B4-BE49-F238E27FC236}">
              <a16:creationId xmlns:a16="http://schemas.microsoft.com/office/drawing/2014/main" id="{1452696D-CF09-405A-B032-A4DD2581B5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01819" y="21282918"/>
          <a:ext cx="716239" cy="838751"/>
        </a:xfrm>
        <a:prstGeom prst="rect">
          <a:avLst/>
        </a:prstGeom>
      </xdr:spPr>
    </xdr:pic>
    <xdr:clientData/>
  </xdr:twoCellAnchor>
  <xdr:twoCellAnchor editAs="oneCell">
    <xdr:from>
      <xdr:col>9</xdr:col>
      <xdr:colOff>521420</xdr:colOff>
      <xdr:row>19</xdr:row>
      <xdr:rowOff>59764</xdr:rowOff>
    </xdr:from>
    <xdr:to>
      <xdr:col>14</xdr:col>
      <xdr:colOff>467932</xdr:colOff>
      <xdr:row>24</xdr:row>
      <xdr:rowOff>4108</xdr:rowOff>
    </xdr:to>
    <xdr:pic>
      <xdr:nvPicPr>
        <xdr:cNvPr id="20" name="Picture 3">
          <a:extLst>
            <a:ext uri="{FF2B5EF4-FFF2-40B4-BE49-F238E27FC236}">
              <a16:creationId xmlns:a16="http://schemas.microsoft.com/office/drawing/2014/main" id="{368DE6CF-E779-4FD0-85AC-CD4D02EB38B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34714" y="21328529"/>
          <a:ext cx="3009453" cy="878168"/>
        </a:xfrm>
        <a:prstGeom prst="rect">
          <a:avLst/>
        </a:prstGeom>
      </xdr:spPr>
    </xdr:pic>
    <xdr:clientData/>
  </xdr:twoCellAnchor>
  <xdr:twoCellAnchor editAs="oneCell">
    <xdr:from>
      <xdr:col>5</xdr:col>
      <xdr:colOff>15879</xdr:colOff>
      <xdr:row>17</xdr:row>
      <xdr:rowOff>14156</xdr:rowOff>
    </xdr:from>
    <xdr:to>
      <xdr:col>9</xdr:col>
      <xdr:colOff>425823</xdr:colOff>
      <xdr:row>25</xdr:row>
      <xdr:rowOff>111469</xdr:rowOff>
    </xdr:to>
    <xdr:pic>
      <xdr:nvPicPr>
        <xdr:cNvPr id="21" name="Picture 70">
          <a:extLst>
            <a:ext uri="{FF2B5EF4-FFF2-40B4-BE49-F238E27FC236}">
              <a16:creationId xmlns:a16="http://schemas.microsoft.com/office/drawing/2014/main" id="{2B54B437-C6F4-4813-B105-C8B37259E36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78820" y="20909391"/>
          <a:ext cx="2860297" cy="1591430"/>
        </a:xfrm>
        <a:prstGeom prst="rect">
          <a:avLst/>
        </a:prstGeom>
      </xdr:spPr>
    </xdr:pic>
    <xdr:clientData/>
  </xdr:twoCellAnchor>
  <xdr:twoCellAnchor>
    <xdr:from>
      <xdr:col>3</xdr:col>
      <xdr:colOff>527050</xdr:colOff>
      <xdr:row>0</xdr:row>
      <xdr:rowOff>114300</xdr:rowOff>
    </xdr:from>
    <xdr:to>
      <xdr:col>9</xdr:col>
      <xdr:colOff>146050</xdr:colOff>
      <xdr:row>2</xdr:row>
      <xdr:rowOff>127000</xdr:rowOff>
    </xdr:to>
    <xdr:grpSp>
      <xdr:nvGrpSpPr>
        <xdr:cNvPr id="22" name="Group 73">
          <a:extLst>
            <a:ext uri="{FF2B5EF4-FFF2-40B4-BE49-F238E27FC236}">
              <a16:creationId xmlns:a16="http://schemas.microsoft.com/office/drawing/2014/main" id="{93ADEFFC-9AAB-4104-9C9B-6E3993F07DA7}"/>
            </a:ext>
          </a:extLst>
        </xdr:cNvPr>
        <xdr:cNvGrpSpPr/>
      </xdr:nvGrpSpPr>
      <xdr:grpSpPr>
        <a:xfrm>
          <a:off x="2355850" y="114300"/>
          <a:ext cx="3276600" cy="1841500"/>
          <a:chOff x="299680" y="0"/>
          <a:chExt cx="6113667" cy="3469146"/>
        </a:xfrm>
      </xdr:grpSpPr>
      <xdr:pic>
        <xdr:nvPicPr>
          <xdr:cNvPr id="23" name="Graphic 49" descr="An arch of leaves and lemons">
            <a:extLst>
              <a:ext uri="{FF2B5EF4-FFF2-40B4-BE49-F238E27FC236}">
                <a16:creationId xmlns:a16="http://schemas.microsoft.com/office/drawing/2014/main" id="{64CA1EC1-476B-2A8D-2829-211D6517A41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18933126">
            <a:off x="299680" y="332084"/>
            <a:ext cx="1735773" cy="1606830"/>
          </a:xfrm>
          <a:prstGeom prst="rect">
            <a:avLst/>
          </a:prstGeom>
        </xdr:spPr>
      </xdr:pic>
      <xdr:pic>
        <xdr:nvPicPr>
          <xdr:cNvPr id="24" name="Graphic 51" descr="A group of trees with bushes and flowers">
            <a:extLst>
              <a:ext uri="{FF2B5EF4-FFF2-40B4-BE49-F238E27FC236}">
                <a16:creationId xmlns:a16="http://schemas.microsoft.com/office/drawing/2014/main" id="{C518A18D-D571-3C2C-02B0-9530F2D086A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3983604" y="193991"/>
            <a:ext cx="2229016" cy="2063433"/>
          </a:xfrm>
          <a:prstGeom prst="rect">
            <a:avLst/>
          </a:prstGeom>
        </xdr:spPr>
      </xdr:pic>
      <xdr:pic>
        <xdr:nvPicPr>
          <xdr:cNvPr id="25" name="Graphic 59" descr="A city block with various buildings, skyscrapers and trees">
            <a:extLst>
              <a:ext uri="{FF2B5EF4-FFF2-40B4-BE49-F238E27FC236}">
                <a16:creationId xmlns:a16="http://schemas.microsoft.com/office/drawing/2014/main" id="{D78CFC3B-FFC8-3A9F-B379-E09AFC0D7AD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3984195" y="1220444"/>
            <a:ext cx="2429152" cy="2248702"/>
          </a:xfrm>
          <a:prstGeom prst="rect">
            <a:avLst/>
          </a:prstGeom>
        </xdr:spPr>
      </xdr:pic>
      <xdr:pic>
        <xdr:nvPicPr>
          <xdr:cNvPr id="26" name="Graphic 63" descr="Winter woods with falling snow">
            <a:extLst>
              <a:ext uri="{FF2B5EF4-FFF2-40B4-BE49-F238E27FC236}">
                <a16:creationId xmlns:a16="http://schemas.microsoft.com/office/drawing/2014/main" id="{B21AEDCF-C9E6-67BF-7863-74C992EF175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1374052" y="545479"/>
            <a:ext cx="1624933" cy="1504224"/>
          </a:xfrm>
          <a:prstGeom prst="rect">
            <a:avLst/>
          </a:prstGeom>
        </xdr:spPr>
      </xdr:pic>
      <xdr:pic>
        <xdr:nvPicPr>
          <xdr:cNvPr id="27" name="Graphic 57" descr="A cozy cabin in the woods covered in snow">
            <a:extLst>
              <a:ext uri="{FF2B5EF4-FFF2-40B4-BE49-F238E27FC236}">
                <a16:creationId xmlns:a16="http://schemas.microsoft.com/office/drawing/2014/main" id="{0FE2BD54-D7B9-A29A-F315-AEDCC30C2C6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2095408" y="0"/>
            <a:ext cx="2842483" cy="2631328"/>
          </a:xfrm>
          <a:prstGeom prst="rect">
            <a:avLst/>
          </a:prstGeom>
        </xdr:spPr>
      </xdr:pic>
      <xdr:pic>
        <xdr:nvPicPr>
          <xdr:cNvPr id="28" name="Graphic 41" descr="An arch of leaves, pinecones, lights and bells">
            <a:extLst>
              <a:ext uri="{FF2B5EF4-FFF2-40B4-BE49-F238E27FC236}">
                <a16:creationId xmlns:a16="http://schemas.microsoft.com/office/drawing/2014/main" id="{685F5F80-E314-5D3B-B88F-E2DB14D7AB3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rot="14635378">
            <a:off x="1044141" y="1206788"/>
            <a:ext cx="1711488" cy="1848828"/>
          </a:xfrm>
          <a:prstGeom prst="rect">
            <a:avLst/>
          </a:prstGeom>
        </xdr:spPr>
      </xdr:pic>
      <xdr:pic>
        <xdr:nvPicPr>
          <xdr:cNvPr id="29" name="Graphic 53" descr="An arch of olives and leaves">
            <a:extLst>
              <a:ext uri="{FF2B5EF4-FFF2-40B4-BE49-F238E27FC236}">
                <a16:creationId xmlns:a16="http://schemas.microsoft.com/office/drawing/2014/main" id="{60746798-8921-FD15-C4CE-CE180F83744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rot="4747470">
            <a:off x="2545584" y="1731611"/>
            <a:ext cx="1488685" cy="1608147"/>
          </a:xfrm>
          <a:prstGeom prst="rect">
            <a:avLst/>
          </a:prstGeom>
        </xdr:spPr>
      </xdr:pic>
    </xdr:grpSp>
    <xdr:clientData/>
  </xdr:twoCellAnchor>
  <xdr:twoCellAnchor>
    <xdr:from>
      <xdr:col>8</xdr:col>
      <xdr:colOff>565150</xdr:colOff>
      <xdr:row>0</xdr:row>
      <xdr:rowOff>158750</xdr:rowOff>
    </xdr:from>
    <xdr:to>
      <xdr:col>14</xdr:col>
      <xdr:colOff>285750</xdr:colOff>
      <xdr:row>2</xdr:row>
      <xdr:rowOff>101600</xdr:rowOff>
    </xdr:to>
    <xdr:grpSp>
      <xdr:nvGrpSpPr>
        <xdr:cNvPr id="38" name="Group 73">
          <a:extLst>
            <a:ext uri="{FF2B5EF4-FFF2-40B4-BE49-F238E27FC236}">
              <a16:creationId xmlns:a16="http://schemas.microsoft.com/office/drawing/2014/main" id="{8B69F4D9-EC0B-4BB7-826E-7C971773BAC0}"/>
            </a:ext>
          </a:extLst>
        </xdr:cNvPr>
        <xdr:cNvGrpSpPr/>
      </xdr:nvGrpSpPr>
      <xdr:grpSpPr>
        <a:xfrm flipH="1">
          <a:off x="5441950" y="158750"/>
          <a:ext cx="3378200" cy="1771650"/>
          <a:chOff x="299680" y="0"/>
          <a:chExt cx="6113667" cy="3469146"/>
        </a:xfrm>
      </xdr:grpSpPr>
      <xdr:pic>
        <xdr:nvPicPr>
          <xdr:cNvPr id="39" name="Graphic 49" descr="An arch of leaves and lemons">
            <a:extLst>
              <a:ext uri="{FF2B5EF4-FFF2-40B4-BE49-F238E27FC236}">
                <a16:creationId xmlns:a16="http://schemas.microsoft.com/office/drawing/2014/main" id="{6704B1CD-B3D7-9008-FBE8-CD8C6784F77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18933126">
            <a:off x="299680" y="332084"/>
            <a:ext cx="1735773" cy="1606830"/>
          </a:xfrm>
          <a:prstGeom prst="rect">
            <a:avLst/>
          </a:prstGeom>
        </xdr:spPr>
      </xdr:pic>
      <xdr:pic>
        <xdr:nvPicPr>
          <xdr:cNvPr id="40" name="Graphic 51" descr="A group of trees with bushes and flowers">
            <a:extLst>
              <a:ext uri="{FF2B5EF4-FFF2-40B4-BE49-F238E27FC236}">
                <a16:creationId xmlns:a16="http://schemas.microsoft.com/office/drawing/2014/main" id="{23A29FB9-4538-38FC-030E-CF7991CCA01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3983604" y="193991"/>
            <a:ext cx="2229016" cy="2063433"/>
          </a:xfrm>
          <a:prstGeom prst="rect">
            <a:avLst/>
          </a:prstGeom>
        </xdr:spPr>
      </xdr:pic>
      <xdr:pic>
        <xdr:nvPicPr>
          <xdr:cNvPr id="41" name="Graphic 59" descr="A city block with various buildings, skyscrapers and trees">
            <a:extLst>
              <a:ext uri="{FF2B5EF4-FFF2-40B4-BE49-F238E27FC236}">
                <a16:creationId xmlns:a16="http://schemas.microsoft.com/office/drawing/2014/main" id="{B0DD28E5-4865-7423-082A-E2CDB4543AB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3984195" y="1220444"/>
            <a:ext cx="2429152" cy="2248702"/>
          </a:xfrm>
          <a:prstGeom prst="rect">
            <a:avLst/>
          </a:prstGeom>
        </xdr:spPr>
      </xdr:pic>
      <xdr:pic>
        <xdr:nvPicPr>
          <xdr:cNvPr id="42" name="Graphic 63" descr="Winter woods with falling snow">
            <a:extLst>
              <a:ext uri="{FF2B5EF4-FFF2-40B4-BE49-F238E27FC236}">
                <a16:creationId xmlns:a16="http://schemas.microsoft.com/office/drawing/2014/main" id="{3D5990E3-6D5C-B6F3-15BC-DB89DF1B25F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1374052" y="545479"/>
            <a:ext cx="1624933" cy="1504224"/>
          </a:xfrm>
          <a:prstGeom prst="rect">
            <a:avLst/>
          </a:prstGeom>
        </xdr:spPr>
      </xdr:pic>
      <xdr:pic>
        <xdr:nvPicPr>
          <xdr:cNvPr id="43" name="Graphic 57" descr="A cozy cabin in the woods covered in snow">
            <a:extLst>
              <a:ext uri="{FF2B5EF4-FFF2-40B4-BE49-F238E27FC236}">
                <a16:creationId xmlns:a16="http://schemas.microsoft.com/office/drawing/2014/main" id="{556BAA81-1778-9C7A-FB50-A2C08EA48E2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2095408" y="0"/>
            <a:ext cx="2842483" cy="2631328"/>
          </a:xfrm>
          <a:prstGeom prst="rect">
            <a:avLst/>
          </a:prstGeom>
        </xdr:spPr>
      </xdr:pic>
      <xdr:pic>
        <xdr:nvPicPr>
          <xdr:cNvPr id="44" name="Graphic 41" descr="An arch of leaves, pinecones, lights and bells">
            <a:extLst>
              <a:ext uri="{FF2B5EF4-FFF2-40B4-BE49-F238E27FC236}">
                <a16:creationId xmlns:a16="http://schemas.microsoft.com/office/drawing/2014/main" id="{8E80CEE9-DE76-AACA-BC14-80518B23D5A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rot="14635378">
            <a:off x="1044141" y="1206788"/>
            <a:ext cx="1711488" cy="1848828"/>
          </a:xfrm>
          <a:prstGeom prst="rect">
            <a:avLst/>
          </a:prstGeom>
        </xdr:spPr>
      </xdr:pic>
      <xdr:pic>
        <xdr:nvPicPr>
          <xdr:cNvPr id="45" name="Graphic 53" descr="An arch of olives and leaves">
            <a:extLst>
              <a:ext uri="{FF2B5EF4-FFF2-40B4-BE49-F238E27FC236}">
                <a16:creationId xmlns:a16="http://schemas.microsoft.com/office/drawing/2014/main" id="{79093DE5-F296-FFFC-3926-C1E0622719E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rot="4747470">
            <a:off x="2545584" y="1731611"/>
            <a:ext cx="1488685" cy="1608147"/>
          </a:xfrm>
          <a:prstGeom prst="rect">
            <a:avLst/>
          </a:prstGeom>
        </xdr:spPr>
      </xdr:pic>
    </xdr:grpSp>
    <xdr:clientData/>
  </xdr:twoCellAnchor>
</xdr:wsDr>
</file>

<file path=xl/drawings/drawing10.xml><?xml version="1.0" encoding="utf-8"?>
<c:userShapes xmlns:c="http://schemas.openxmlformats.org/drawingml/2006/chart">
  <cdr:relSizeAnchor xmlns:cdr="http://schemas.openxmlformats.org/drawingml/2006/chartDrawing">
    <cdr:from>
      <cdr:x>0.12026</cdr:x>
      <cdr:y>0.28781</cdr:y>
    </cdr:from>
    <cdr:to>
      <cdr:x>0.87303</cdr:x>
      <cdr:y>0.70714</cdr:y>
    </cdr:to>
    <cdr:sp macro="" textlink="Rakennukset!$G$39">
      <cdr:nvSpPr>
        <cdr:cNvPr id="2" name="Tekstiruutu 1">
          <a:extLst xmlns:a="http://schemas.openxmlformats.org/drawingml/2006/main">
            <a:ext uri="{FF2B5EF4-FFF2-40B4-BE49-F238E27FC236}">
              <a16:creationId xmlns:a16="http://schemas.microsoft.com/office/drawing/2014/main" id="{A37D8E77-D467-57B2-6E90-E006AE0C7716}"/>
            </a:ext>
          </a:extLst>
        </cdr:cNvPr>
        <cdr:cNvSpPr txBox="1"/>
      </cdr:nvSpPr>
      <cdr:spPr>
        <a:xfrm xmlns:a="http://schemas.openxmlformats.org/drawingml/2006/main">
          <a:off x="180484" y="294717"/>
          <a:ext cx="1129731" cy="42940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9772BE94-0B65-4FBA-AC91-0CD4D6509FB6}" type="TxLink">
            <a:rPr lang="en-US" sz="2000" b="0" i="0" u="none" strike="noStrike">
              <a:solidFill>
                <a:srgbClr val="000000"/>
              </a:solidFill>
              <a:latin typeface="Calibri"/>
              <a:cs typeface="Calibri"/>
            </a:rPr>
            <a:pPr algn="ctr"/>
            <a:t>0 %</a:t>
          </a:fld>
          <a:endParaRPr lang="fi-FI" sz="2000"/>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0</xdr:col>
      <xdr:colOff>476249</xdr:colOff>
      <xdr:row>0</xdr:row>
      <xdr:rowOff>0</xdr:rowOff>
    </xdr:from>
    <xdr:to>
      <xdr:col>5</xdr:col>
      <xdr:colOff>209714</xdr:colOff>
      <xdr:row>0</xdr:row>
      <xdr:rowOff>865056</xdr:rowOff>
    </xdr:to>
    <xdr:pic>
      <xdr:nvPicPr>
        <xdr:cNvPr id="7" name="Kuva 6" descr="Kaupunki lohko">
          <a:extLst>
            <a:ext uri="{FF2B5EF4-FFF2-40B4-BE49-F238E27FC236}">
              <a16:creationId xmlns:a16="http://schemas.microsoft.com/office/drawing/2014/main" id="{6EAAB94F-3BCB-4C17-A3E0-BD461130971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364" t="22478" r="29111" b="37928"/>
        <a:stretch/>
      </xdr:blipFill>
      <xdr:spPr>
        <a:xfrm flipH="1">
          <a:off x="476249" y="0"/>
          <a:ext cx="2781465" cy="8650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295275</xdr:colOff>
          <xdr:row>9</xdr:row>
          <xdr:rowOff>85725</xdr:rowOff>
        </xdr:from>
        <xdr:to>
          <xdr:col>7</xdr:col>
          <xdr:colOff>628650</xdr:colOff>
          <xdr:row>9</xdr:row>
          <xdr:rowOff>304800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3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10</xdr:row>
          <xdr:rowOff>238125</xdr:rowOff>
        </xdr:from>
        <xdr:to>
          <xdr:col>7</xdr:col>
          <xdr:colOff>666750</xdr:colOff>
          <xdr:row>10</xdr:row>
          <xdr:rowOff>485775</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3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11</xdr:row>
          <xdr:rowOff>57150</xdr:rowOff>
        </xdr:from>
        <xdr:to>
          <xdr:col>7</xdr:col>
          <xdr:colOff>733425</xdr:colOff>
          <xdr:row>11</xdr:row>
          <xdr:rowOff>304800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3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12</xdr:row>
          <xdr:rowOff>85725</xdr:rowOff>
        </xdr:from>
        <xdr:to>
          <xdr:col>7</xdr:col>
          <xdr:colOff>561975</xdr:colOff>
          <xdr:row>12</xdr:row>
          <xdr:rowOff>333375</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3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13</xdr:row>
          <xdr:rowOff>66675</xdr:rowOff>
        </xdr:from>
        <xdr:to>
          <xdr:col>7</xdr:col>
          <xdr:colOff>638175</xdr:colOff>
          <xdr:row>13</xdr:row>
          <xdr:rowOff>333375</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3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14</xdr:row>
          <xdr:rowOff>85725</xdr:rowOff>
        </xdr:from>
        <xdr:to>
          <xdr:col>7</xdr:col>
          <xdr:colOff>647700</xdr:colOff>
          <xdr:row>14</xdr:row>
          <xdr:rowOff>333375</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3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15</xdr:row>
          <xdr:rowOff>161925</xdr:rowOff>
        </xdr:from>
        <xdr:to>
          <xdr:col>7</xdr:col>
          <xdr:colOff>771525</xdr:colOff>
          <xdr:row>15</xdr:row>
          <xdr:rowOff>400050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3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16</xdr:row>
          <xdr:rowOff>238125</xdr:rowOff>
        </xdr:from>
        <xdr:to>
          <xdr:col>7</xdr:col>
          <xdr:colOff>638175</xdr:colOff>
          <xdr:row>16</xdr:row>
          <xdr:rowOff>476250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3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17</xdr:row>
          <xdr:rowOff>247650</xdr:rowOff>
        </xdr:from>
        <xdr:to>
          <xdr:col>7</xdr:col>
          <xdr:colOff>666750</xdr:colOff>
          <xdr:row>17</xdr:row>
          <xdr:rowOff>495300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3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18</xdr:row>
          <xdr:rowOff>285750</xdr:rowOff>
        </xdr:from>
        <xdr:to>
          <xdr:col>7</xdr:col>
          <xdr:colOff>685800</xdr:colOff>
          <xdr:row>18</xdr:row>
          <xdr:rowOff>514350</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3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19</xdr:row>
          <xdr:rowOff>171450</xdr:rowOff>
        </xdr:from>
        <xdr:to>
          <xdr:col>7</xdr:col>
          <xdr:colOff>695325</xdr:colOff>
          <xdr:row>19</xdr:row>
          <xdr:rowOff>438150</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3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20</xdr:row>
          <xdr:rowOff>219075</xdr:rowOff>
        </xdr:from>
        <xdr:to>
          <xdr:col>7</xdr:col>
          <xdr:colOff>638175</xdr:colOff>
          <xdr:row>20</xdr:row>
          <xdr:rowOff>552450</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3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355600</xdr:colOff>
      <xdr:row>0</xdr:row>
      <xdr:rowOff>25178</xdr:rowOff>
    </xdr:from>
    <xdr:to>
      <xdr:col>14</xdr:col>
      <xdr:colOff>0</xdr:colOff>
      <xdr:row>0</xdr:row>
      <xdr:rowOff>877738</xdr:rowOff>
    </xdr:to>
    <xdr:graphicFrame macro="">
      <xdr:nvGraphicFramePr>
        <xdr:cNvPr id="2" name="Kaavi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4</xdr:col>
      <xdr:colOff>412750</xdr:colOff>
      <xdr:row>0</xdr:row>
      <xdr:rowOff>12700</xdr:rowOff>
    </xdr:from>
    <xdr:to>
      <xdr:col>6</xdr:col>
      <xdr:colOff>1562264</xdr:colOff>
      <xdr:row>0</xdr:row>
      <xdr:rowOff>856032</xdr:rowOff>
    </xdr:to>
    <xdr:pic>
      <xdr:nvPicPr>
        <xdr:cNvPr id="4" name="Kuva 3" descr="Kaupunki lohko">
          <a:extLst>
            <a:ext uri="{FF2B5EF4-FFF2-40B4-BE49-F238E27FC236}">
              <a16:creationId xmlns:a16="http://schemas.microsoft.com/office/drawing/2014/main" id="{00000000-0008-0000-06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rcRect l="-364" t="22478" r="29111" b="37928"/>
        <a:stretch/>
      </xdr:blipFill>
      <xdr:spPr>
        <a:xfrm flipH="1">
          <a:off x="2851150" y="12700"/>
          <a:ext cx="2711614" cy="843332"/>
        </a:xfrm>
        <a:prstGeom prst="rect">
          <a:avLst/>
        </a:prstGeom>
      </xdr:spPr>
    </xdr:pic>
    <xdr:clientData/>
  </xdr:twoCellAnchor>
  <xdr:twoCellAnchor editAs="oneCell">
    <xdr:from>
      <xdr:col>6</xdr:col>
      <xdr:colOff>1708150</xdr:colOff>
      <xdr:row>0</xdr:row>
      <xdr:rowOff>0</xdr:rowOff>
    </xdr:from>
    <xdr:to>
      <xdr:col>10</xdr:col>
      <xdr:colOff>364833</xdr:colOff>
      <xdr:row>0</xdr:row>
      <xdr:rowOff>870564</xdr:rowOff>
    </xdr:to>
    <xdr:pic>
      <xdr:nvPicPr>
        <xdr:cNvPr id="6" name="Kuva 5" descr="Kaupunki lohko">
          <a:extLst>
            <a:ext uri="{FF2B5EF4-FFF2-40B4-BE49-F238E27FC236}">
              <a16:creationId xmlns:a16="http://schemas.microsoft.com/office/drawing/2014/main" id="{798E7A78-761F-425D-9754-BE92F6515EB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364" t="22478" r="29111" b="37928"/>
        <a:stretch/>
      </xdr:blipFill>
      <xdr:spPr>
        <a:xfrm>
          <a:off x="5537200" y="0"/>
          <a:ext cx="2803233" cy="870564"/>
        </a:xfrm>
        <a:prstGeom prst="rect">
          <a:avLst/>
        </a:prstGeom>
      </xdr:spPr>
    </xdr:pic>
    <xdr:clientData/>
  </xdr:twoCellAnchor>
</xdr:wsDr>
</file>

<file path=xl/drawings/drawing12.xml><?xml version="1.0" encoding="utf-8"?>
<c:userShapes xmlns:c="http://schemas.openxmlformats.org/drawingml/2006/chart">
  <cdr:relSizeAnchor xmlns:cdr="http://schemas.openxmlformats.org/drawingml/2006/chartDrawing">
    <cdr:from>
      <cdr:x>0.12026</cdr:x>
      <cdr:y>0.28781</cdr:y>
    </cdr:from>
    <cdr:to>
      <cdr:x>0.87303</cdr:x>
      <cdr:y>0.70714</cdr:y>
    </cdr:to>
    <cdr:sp macro="" textlink="Rakennukset!$G$39">
      <cdr:nvSpPr>
        <cdr:cNvPr id="2" name="Tekstiruutu 1">
          <a:extLst xmlns:a="http://schemas.openxmlformats.org/drawingml/2006/main">
            <a:ext uri="{FF2B5EF4-FFF2-40B4-BE49-F238E27FC236}">
              <a16:creationId xmlns:a16="http://schemas.microsoft.com/office/drawing/2014/main" id="{A37D8E77-D467-57B2-6E90-E006AE0C7716}"/>
            </a:ext>
          </a:extLst>
        </cdr:cNvPr>
        <cdr:cNvSpPr txBox="1"/>
      </cdr:nvSpPr>
      <cdr:spPr>
        <a:xfrm xmlns:a="http://schemas.openxmlformats.org/drawingml/2006/main">
          <a:off x="180484" y="294717"/>
          <a:ext cx="1129731" cy="42940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9772BE94-0B65-4FBA-AC91-0CD4D6509FB6}" type="TxLink">
            <a:rPr lang="en-US" sz="1600" b="0" i="0" u="none" strike="noStrike">
              <a:solidFill>
                <a:srgbClr val="000000"/>
              </a:solidFill>
              <a:latin typeface="Calibri"/>
              <a:cs typeface="Calibri"/>
            </a:rPr>
            <a:pPr algn="ctr"/>
            <a:t>0 %</a:t>
          </a:fld>
          <a:endParaRPr lang="fi-FI" sz="1600"/>
        </a:p>
      </cdr:txBody>
    </cdr:sp>
  </cdr:relSizeAnchor>
</c:userShapes>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276225</xdr:colOff>
          <xdr:row>15</xdr:row>
          <xdr:rowOff>228600</xdr:rowOff>
        </xdr:from>
        <xdr:to>
          <xdr:col>7</xdr:col>
          <xdr:colOff>628650</xdr:colOff>
          <xdr:row>15</xdr:row>
          <xdr:rowOff>552450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12</xdr:row>
          <xdr:rowOff>161925</xdr:rowOff>
        </xdr:from>
        <xdr:to>
          <xdr:col>7</xdr:col>
          <xdr:colOff>581025</xdr:colOff>
          <xdr:row>12</xdr:row>
          <xdr:rowOff>428625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13</xdr:row>
          <xdr:rowOff>57150</xdr:rowOff>
        </xdr:from>
        <xdr:to>
          <xdr:col>7</xdr:col>
          <xdr:colOff>609600</xdr:colOff>
          <xdr:row>13</xdr:row>
          <xdr:rowOff>314325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133351</xdr:colOff>
      <xdr:row>0</xdr:row>
      <xdr:rowOff>0</xdr:rowOff>
    </xdr:from>
    <xdr:to>
      <xdr:col>12</xdr:col>
      <xdr:colOff>866929</xdr:colOff>
      <xdr:row>1</xdr:row>
      <xdr:rowOff>171450</xdr:rowOff>
    </xdr:to>
    <xdr:grpSp>
      <xdr:nvGrpSpPr>
        <xdr:cNvPr id="8" name="Group 7">
          <a:extLst>
            <a:ext uri="{FF2B5EF4-FFF2-40B4-BE49-F238E27FC236}">
              <a16:creationId xmlns:a16="http://schemas.microsoft.com/office/drawing/2014/main" id="{00000000-0008-0000-0200-000008000000}"/>
            </a:ext>
          </a:extLst>
        </xdr:cNvPr>
        <xdr:cNvGrpSpPr/>
      </xdr:nvGrpSpPr>
      <xdr:grpSpPr>
        <a:xfrm>
          <a:off x="2514601" y="0"/>
          <a:ext cx="7324878" cy="1066800"/>
          <a:chOff x="613103" y="0"/>
          <a:chExt cx="6087110" cy="1785347"/>
        </a:xfrm>
      </xdr:grpSpPr>
      <xdr:pic>
        <xdr:nvPicPr>
          <xdr:cNvPr id="9" name="Graphic 8" descr="A city block">
            <a:extLst>
              <a:ext uri="{FF2B5EF4-FFF2-40B4-BE49-F238E27FC236}">
                <a16:creationId xmlns:a16="http://schemas.microsoft.com/office/drawing/2014/main" id="{00000000-0008-0000-02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b="22778"/>
          <a:stretch/>
        </xdr:blipFill>
        <xdr:spPr>
          <a:xfrm>
            <a:off x="2919538" y="0"/>
            <a:ext cx="3780675" cy="1642241"/>
          </a:xfrm>
          <a:prstGeom prst="rect">
            <a:avLst/>
          </a:prstGeom>
        </xdr:spPr>
      </xdr:pic>
      <xdr:pic>
        <xdr:nvPicPr>
          <xdr:cNvPr id="10" name="Graphic 9" descr="A city block">
            <a:extLst>
              <a:ext uri="{FF2B5EF4-FFF2-40B4-BE49-F238E27FC236}">
                <a16:creationId xmlns:a16="http://schemas.microsoft.com/office/drawing/2014/main" id="{00000000-0008-0000-0200-00000A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1" r="38611" b="22778"/>
          <a:stretch/>
        </xdr:blipFill>
        <xdr:spPr>
          <a:xfrm flipH="1">
            <a:off x="613103" y="0"/>
            <a:ext cx="2320904" cy="1642241"/>
          </a:xfrm>
          <a:prstGeom prst="rect">
            <a:avLst/>
          </a:prstGeom>
        </xdr:spPr>
      </xdr:pic>
      <xdr:pic>
        <xdr:nvPicPr>
          <xdr:cNvPr id="11" name="Graphic 10" descr="A school bus">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495772" y="520301"/>
            <a:ext cx="1204456" cy="1265046"/>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7</xdr:col>
          <xdr:colOff>285750</xdr:colOff>
          <xdr:row>21</xdr:row>
          <xdr:rowOff>276225</xdr:rowOff>
        </xdr:from>
        <xdr:to>
          <xdr:col>7</xdr:col>
          <xdr:colOff>561975</xdr:colOff>
          <xdr:row>21</xdr:row>
          <xdr:rowOff>552450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4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20</xdr:row>
          <xdr:rowOff>104775</xdr:rowOff>
        </xdr:from>
        <xdr:to>
          <xdr:col>7</xdr:col>
          <xdr:colOff>619125</xdr:colOff>
          <xdr:row>20</xdr:row>
          <xdr:rowOff>361950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4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14</xdr:row>
          <xdr:rowOff>161925</xdr:rowOff>
        </xdr:from>
        <xdr:to>
          <xdr:col>7</xdr:col>
          <xdr:colOff>647700</xdr:colOff>
          <xdr:row>14</xdr:row>
          <xdr:rowOff>419100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4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584200</xdr:colOff>
      <xdr:row>0</xdr:row>
      <xdr:rowOff>0</xdr:rowOff>
    </xdr:from>
    <xdr:to>
      <xdr:col>10</xdr:col>
      <xdr:colOff>54128</xdr:colOff>
      <xdr:row>1</xdr:row>
      <xdr:rowOff>215900</xdr:rowOff>
    </xdr:to>
    <xdr:grpSp>
      <xdr:nvGrpSpPr>
        <xdr:cNvPr id="4" name="Group 7">
          <a:extLst>
            <a:ext uri="{FF2B5EF4-FFF2-40B4-BE49-F238E27FC236}">
              <a16:creationId xmlns:a16="http://schemas.microsoft.com/office/drawing/2014/main" id="{B994327F-4CA0-4F4A-8EDA-4B2A561DDD70}"/>
            </a:ext>
          </a:extLst>
        </xdr:cNvPr>
        <xdr:cNvGrpSpPr/>
      </xdr:nvGrpSpPr>
      <xdr:grpSpPr>
        <a:xfrm>
          <a:off x="574675" y="0"/>
          <a:ext cx="7328053" cy="1111250"/>
          <a:chOff x="592643" y="0"/>
          <a:chExt cx="6107570" cy="1859737"/>
        </a:xfrm>
      </xdr:grpSpPr>
      <xdr:pic>
        <xdr:nvPicPr>
          <xdr:cNvPr id="5" name="Graphic 8" descr="A city block">
            <a:extLst>
              <a:ext uri="{FF2B5EF4-FFF2-40B4-BE49-F238E27FC236}">
                <a16:creationId xmlns:a16="http://schemas.microsoft.com/office/drawing/2014/main" id="{8271F252-3A13-F01B-DA57-17E7A018695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b="22778"/>
          <a:stretch/>
        </xdr:blipFill>
        <xdr:spPr>
          <a:xfrm>
            <a:off x="2919538" y="0"/>
            <a:ext cx="3780675" cy="1642241"/>
          </a:xfrm>
          <a:prstGeom prst="rect">
            <a:avLst/>
          </a:prstGeom>
        </xdr:spPr>
      </xdr:pic>
      <xdr:pic>
        <xdr:nvPicPr>
          <xdr:cNvPr id="6" name="Graphic 9" descr="A city block">
            <a:extLst>
              <a:ext uri="{FF2B5EF4-FFF2-40B4-BE49-F238E27FC236}">
                <a16:creationId xmlns:a16="http://schemas.microsoft.com/office/drawing/2014/main" id="{999F9664-A61E-43ED-3992-CAF35B82FAE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1" r="38611" b="22778"/>
          <a:stretch/>
        </xdr:blipFill>
        <xdr:spPr>
          <a:xfrm flipH="1">
            <a:off x="592643" y="0"/>
            <a:ext cx="2320904" cy="1642241"/>
          </a:xfrm>
          <a:prstGeom prst="rect">
            <a:avLst/>
          </a:prstGeom>
        </xdr:spPr>
      </xdr:pic>
      <xdr:pic>
        <xdr:nvPicPr>
          <xdr:cNvPr id="7" name="Graphic 10" descr="A school bus">
            <a:extLst>
              <a:ext uri="{FF2B5EF4-FFF2-40B4-BE49-F238E27FC236}">
                <a16:creationId xmlns:a16="http://schemas.microsoft.com/office/drawing/2014/main" id="{DC6E5D31-F192-8C9F-0CEA-C8F6F67D8A8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427572" y="354432"/>
            <a:ext cx="885219" cy="1505305"/>
          </a:xfrm>
          <a:prstGeom prst="rect">
            <a:avLst/>
          </a:prstGeom>
        </xdr:spPr>
      </xdr:pic>
    </xdr:grpSp>
    <xdr:clientData/>
  </xdr:twoCellAnchor>
  <xdr:twoCellAnchor>
    <xdr:from>
      <xdr:col>1</xdr:col>
      <xdr:colOff>488950</xdr:colOff>
      <xdr:row>0</xdr:row>
      <xdr:rowOff>209550</xdr:rowOff>
    </xdr:from>
    <xdr:to>
      <xdr:col>3</xdr:col>
      <xdr:colOff>279103</xdr:colOff>
      <xdr:row>1</xdr:row>
      <xdr:rowOff>213666</xdr:rowOff>
    </xdr:to>
    <xdr:pic>
      <xdr:nvPicPr>
        <xdr:cNvPr id="12" name="Graphic 10" descr="A school bus">
          <a:extLst>
            <a:ext uri="{FF2B5EF4-FFF2-40B4-BE49-F238E27FC236}">
              <a16:creationId xmlns:a16="http://schemas.microsoft.com/office/drawing/2014/main" id="{CFFC2F7A-1AA6-49D1-B1CE-D7595029F99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flipH="1">
          <a:off x="5365750" y="209550"/>
          <a:ext cx="1130003" cy="89946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285750</xdr:colOff>
          <xdr:row>22</xdr:row>
          <xdr:rowOff>104775</xdr:rowOff>
        </xdr:from>
        <xdr:to>
          <xdr:col>7</xdr:col>
          <xdr:colOff>638175</xdr:colOff>
          <xdr:row>22</xdr:row>
          <xdr:rowOff>371475</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4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23</xdr:row>
          <xdr:rowOff>104775</xdr:rowOff>
        </xdr:from>
        <xdr:to>
          <xdr:col>8</xdr:col>
          <xdr:colOff>0</xdr:colOff>
          <xdr:row>23</xdr:row>
          <xdr:rowOff>400050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4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28</xdr:row>
          <xdr:rowOff>47625</xdr:rowOff>
        </xdr:from>
        <xdr:to>
          <xdr:col>7</xdr:col>
          <xdr:colOff>666750</xdr:colOff>
          <xdr:row>28</xdr:row>
          <xdr:rowOff>390525</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4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29</xdr:row>
          <xdr:rowOff>57150</xdr:rowOff>
        </xdr:from>
        <xdr:to>
          <xdr:col>7</xdr:col>
          <xdr:colOff>676275</xdr:colOff>
          <xdr:row>29</xdr:row>
          <xdr:rowOff>390525</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4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30</xdr:row>
          <xdr:rowOff>38100</xdr:rowOff>
        </xdr:from>
        <xdr:to>
          <xdr:col>7</xdr:col>
          <xdr:colOff>561975</xdr:colOff>
          <xdr:row>30</xdr:row>
          <xdr:rowOff>371475</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4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31</xdr:row>
          <xdr:rowOff>85725</xdr:rowOff>
        </xdr:from>
        <xdr:to>
          <xdr:col>7</xdr:col>
          <xdr:colOff>704850</xdr:colOff>
          <xdr:row>31</xdr:row>
          <xdr:rowOff>561975</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4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32</xdr:row>
          <xdr:rowOff>142875</xdr:rowOff>
        </xdr:from>
        <xdr:to>
          <xdr:col>7</xdr:col>
          <xdr:colOff>581025</xdr:colOff>
          <xdr:row>32</xdr:row>
          <xdr:rowOff>504825</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4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32</xdr:row>
          <xdr:rowOff>571500</xdr:rowOff>
        </xdr:from>
        <xdr:to>
          <xdr:col>7</xdr:col>
          <xdr:colOff>733425</xdr:colOff>
          <xdr:row>34</xdr:row>
          <xdr:rowOff>28575</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4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34</xdr:row>
          <xdr:rowOff>47625</xdr:rowOff>
        </xdr:from>
        <xdr:to>
          <xdr:col>7</xdr:col>
          <xdr:colOff>647700</xdr:colOff>
          <xdr:row>34</xdr:row>
          <xdr:rowOff>314325</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4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35</xdr:row>
          <xdr:rowOff>47625</xdr:rowOff>
        </xdr:from>
        <xdr:to>
          <xdr:col>7</xdr:col>
          <xdr:colOff>723900</xdr:colOff>
          <xdr:row>35</xdr:row>
          <xdr:rowOff>323850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4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133350</xdr:colOff>
      <xdr:row>0</xdr:row>
      <xdr:rowOff>34019</xdr:rowOff>
    </xdr:from>
    <xdr:to>
      <xdr:col>13</xdr:col>
      <xdr:colOff>565150</xdr:colOff>
      <xdr:row>0</xdr:row>
      <xdr:rowOff>861785</xdr:rowOff>
    </xdr:to>
    <xdr:graphicFrame macro="">
      <xdr:nvGraphicFramePr>
        <xdr:cNvPr id="14" name="Kaavio 13">
          <a:extLst>
            <a:ext uri="{FF2B5EF4-FFF2-40B4-BE49-F238E27FC236}">
              <a16:creationId xmlns:a16="http://schemas.microsoft.com/office/drawing/2014/main" id="{410CE2F0-0AA8-AA66-F642-D6B691DB24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0.32881</cdr:x>
      <cdr:y>0.30822</cdr:y>
    </cdr:from>
    <cdr:to>
      <cdr:x>0.64407</cdr:x>
      <cdr:y>0.78767</cdr:y>
    </cdr:to>
    <cdr:sp macro="" textlink="Liikennejärjestelmä!$G$53">
      <cdr:nvSpPr>
        <cdr:cNvPr id="2" name="Tekstiruutu 1">
          <a:extLst xmlns:a="http://schemas.openxmlformats.org/drawingml/2006/main">
            <a:ext uri="{FF2B5EF4-FFF2-40B4-BE49-F238E27FC236}">
              <a16:creationId xmlns:a16="http://schemas.microsoft.com/office/drawing/2014/main" id="{AD030AB6-1402-7DFA-BAAF-90E9ADD1E3B9}"/>
            </a:ext>
          </a:extLst>
        </cdr:cNvPr>
        <cdr:cNvSpPr txBox="1"/>
      </cdr:nvSpPr>
      <cdr:spPr>
        <a:xfrm xmlns:a="http://schemas.openxmlformats.org/drawingml/2006/main">
          <a:off x="615950" y="255134"/>
          <a:ext cx="590550" cy="3968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B3E731EA-EDC0-405D-AFDF-3C015AB07551}" type="TxLink">
            <a:rPr lang="en-US" sz="1600" b="0" i="0" u="none" strike="noStrike">
              <a:solidFill>
                <a:srgbClr val="000000"/>
              </a:solidFill>
              <a:latin typeface="Calibri"/>
              <a:cs typeface="Calibri"/>
            </a:rPr>
            <a:pPr algn="ctr"/>
            <a:t>0 %</a:t>
          </a:fld>
          <a:endParaRPr lang="fi-FI" sz="1600"/>
        </a:p>
      </cdr:txBody>
    </cdr:sp>
  </cdr:relSizeAnchor>
</c:userShapes>
</file>

<file path=xl/drawings/drawing15.xml><?xml version="1.0" encoding="utf-8"?>
<xdr:wsDr xmlns:xdr="http://schemas.openxmlformats.org/drawingml/2006/spreadsheetDrawing" xmlns:a="http://schemas.openxmlformats.org/drawingml/2006/main">
  <xdr:twoCellAnchor editAs="oneCell">
    <xdr:from>
      <xdr:col>9</xdr:col>
      <xdr:colOff>120650</xdr:colOff>
      <xdr:row>0</xdr:row>
      <xdr:rowOff>44450</xdr:rowOff>
    </xdr:from>
    <xdr:to>
      <xdr:col>12</xdr:col>
      <xdr:colOff>95248</xdr:colOff>
      <xdr:row>1</xdr:row>
      <xdr:rowOff>23881</xdr:rowOff>
    </xdr:to>
    <xdr:pic>
      <xdr:nvPicPr>
        <xdr:cNvPr id="3" name="Kuva 2" descr="Pieni of kukat">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7696" b="26348"/>
        <a:stretch/>
      </xdr:blipFill>
      <xdr:spPr>
        <a:xfrm flipH="1">
          <a:off x="5607050" y="44450"/>
          <a:ext cx="1974848" cy="87478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314325</xdr:colOff>
          <xdr:row>12</xdr:row>
          <xdr:rowOff>9525</xdr:rowOff>
        </xdr:from>
        <xdr:to>
          <xdr:col>7</xdr:col>
          <xdr:colOff>638175</xdr:colOff>
          <xdr:row>13</xdr:row>
          <xdr:rowOff>19050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5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13</xdr:row>
          <xdr:rowOff>95250</xdr:rowOff>
        </xdr:from>
        <xdr:to>
          <xdr:col>7</xdr:col>
          <xdr:colOff>600075</xdr:colOff>
          <xdr:row>13</xdr:row>
          <xdr:rowOff>304800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5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14</xdr:row>
          <xdr:rowOff>19050</xdr:rowOff>
        </xdr:from>
        <xdr:to>
          <xdr:col>7</xdr:col>
          <xdr:colOff>609600</xdr:colOff>
          <xdr:row>15</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5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15</xdr:row>
          <xdr:rowOff>9525</xdr:rowOff>
        </xdr:from>
        <xdr:to>
          <xdr:col>7</xdr:col>
          <xdr:colOff>542925</xdr:colOff>
          <xdr:row>15</xdr:row>
          <xdr:rowOff>200025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5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16</xdr:row>
          <xdr:rowOff>76200</xdr:rowOff>
        </xdr:from>
        <xdr:to>
          <xdr:col>7</xdr:col>
          <xdr:colOff>590550</xdr:colOff>
          <xdr:row>16</xdr:row>
          <xdr:rowOff>285750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5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190500</xdr:colOff>
      <xdr:row>0</xdr:row>
      <xdr:rowOff>0</xdr:rowOff>
    </xdr:from>
    <xdr:to>
      <xdr:col>14</xdr:col>
      <xdr:colOff>31750</xdr:colOff>
      <xdr:row>1</xdr:row>
      <xdr:rowOff>1</xdr:rowOff>
    </xdr:to>
    <xdr:graphicFrame macro="">
      <xdr:nvGraphicFramePr>
        <xdr:cNvPr id="2" name="Kaavi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374649</xdr:colOff>
      <xdr:row>0</xdr:row>
      <xdr:rowOff>0</xdr:rowOff>
    </xdr:from>
    <xdr:to>
      <xdr:col>3</xdr:col>
      <xdr:colOff>449190</xdr:colOff>
      <xdr:row>0</xdr:row>
      <xdr:rowOff>872129</xdr:rowOff>
    </xdr:to>
    <xdr:pic>
      <xdr:nvPicPr>
        <xdr:cNvPr id="6" name="Kuva 5" descr="Pieni of kukat">
          <a:extLst>
            <a:ext uri="{FF2B5EF4-FFF2-40B4-BE49-F238E27FC236}">
              <a16:creationId xmlns:a16="http://schemas.microsoft.com/office/drawing/2014/main" id="{00000000-0008-0000-04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7696" b="26348"/>
        <a:stretch/>
      </xdr:blipFill>
      <xdr:spPr>
        <a:xfrm>
          <a:off x="374649" y="0"/>
          <a:ext cx="1903341" cy="87212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295275</xdr:colOff>
          <xdr:row>17</xdr:row>
          <xdr:rowOff>9525</xdr:rowOff>
        </xdr:from>
        <xdr:to>
          <xdr:col>7</xdr:col>
          <xdr:colOff>561975</xdr:colOff>
          <xdr:row>17</xdr:row>
          <xdr:rowOff>228600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5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18</xdr:row>
          <xdr:rowOff>95250</xdr:rowOff>
        </xdr:from>
        <xdr:to>
          <xdr:col>7</xdr:col>
          <xdr:colOff>590550</xdr:colOff>
          <xdr:row>18</xdr:row>
          <xdr:rowOff>304800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5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19</xdr:row>
          <xdr:rowOff>9525</xdr:rowOff>
        </xdr:from>
        <xdr:to>
          <xdr:col>7</xdr:col>
          <xdr:colOff>590550</xdr:colOff>
          <xdr:row>19</xdr:row>
          <xdr:rowOff>219075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5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25</xdr:row>
          <xdr:rowOff>180975</xdr:rowOff>
        </xdr:from>
        <xdr:to>
          <xdr:col>7</xdr:col>
          <xdr:colOff>600075</xdr:colOff>
          <xdr:row>25</xdr:row>
          <xdr:rowOff>390525</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5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26</xdr:row>
          <xdr:rowOff>9525</xdr:rowOff>
        </xdr:from>
        <xdr:to>
          <xdr:col>7</xdr:col>
          <xdr:colOff>561975</xdr:colOff>
          <xdr:row>27</xdr:row>
          <xdr:rowOff>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5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27</xdr:row>
          <xdr:rowOff>142875</xdr:rowOff>
        </xdr:from>
        <xdr:to>
          <xdr:col>7</xdr:col>
          <xdr:colOff>485775</xdr:colOff>
          <xdr:row>27</xdr:row>
          <xdr:rowOff>314325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5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28</xdr:row>
          <xdr:rowOff>0</xdr:rowOff>
        </xdr:from>
        <xdr:to>
          <xdr:col>7</xdr:col>
          <xdr:colOff>523875</xdr:colOff>
          <xdr:row>29</xdr:row>
          <xdr:rowOff>28575</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5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29</xdr:row>
          <xdr:rowOff>9525</xdr:rowOff>
        </xdr:from>
        <xdr:to>
          <xdr:col>7</xdr:col>
          <xdr:colOff>561975</xdr:colOff>
          <xdr:row>30</xdr:row>
          <xdr:rowOff>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5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30</xdr:row>
          <xdr:rowOff>38100</xdr:rowOff>
        </xdr:from>
        <xdr:to>
          <xdr:col>7</xdr:col>
          <xdr:colOff>581025</xdr:colOff>
          <xdr:row>30</xdr:row>
          <xdr:rowOff>381000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5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31</xdr:row>
          <xdr:rowOff>114300</xdr:rowOff>
        </xdr:from>
        <xdr:to>
          <xdr:col>7</xdr:col>
          <xdr:colOff>571500</xdr:colOff>
          <xdr:row>31</xdr:row>
          <xdr:rowOff>323850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5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37</xdr:row>
          <xdr:rowOff>28575</xdr:rowOff>
        </xdr:from>
        <xdr:to>
          <xdr:col>7</xdr:col>
          <xdr:colOff>600075</xdr:colOff>
          <xdr:row>38</xdr:row>
          <xdr:rowOff>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5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38</xdr:row>
          <xdr:rowOff>38100</xdr:rowOff>
        </xdr:from>
        <xdr:to>
          <xdr:col>7</xdr:col>
          <xdr:colOff>561975</xdr:colOff>
          <xdr:row>38</xdr:row>
          <xdr:rowOff>238125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5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39</xdr:row>
          <xdr:rowOff>104775</xdr:rowOff>
        </xdr:from>
        <xdr:to>
          <xdr:col>7</xdr:col>
          <xdr:colOff>485775</xdr:colOff>
          <xdr:row>39</xdr:row>
          <xdr:rowOff>295275</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5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40</xdr:row>
          <xdr:rowOff>28575</xdr:rowOff>
        </xdr:from>
        <xdr:to>
          <xdr:col>7</xdr:col>
          <xdr:colOff>523875</xdr:colOff>
          <xdr:row>41</xdr:row>
          <xdr:rowOff>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5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41</xdr:row>
          <xdr:rowOff>19050</xdr:rowOff>
        </xdr:from>
        <xdr:to>
          <xdr:col>7</xdr:col>
          <xdr:colOff>561975</xdr:colOff>
          <xdr:row>42</xdr:row>
          <xdr:rowOff>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5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42</xdr:row>
          <xdr:rowOff>0</xdr:rowOff>
        </xdr:from>
        <xdr:to>
          <xdr:col>7</xdr:col>
          <xdr:colOff>542925</xdr:colOff>
          <xdr:row>43</xdr:row>
          <xdr:rowOff>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5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43</xdr:row>
          <xdr:rowOff>95250</xdr:rowOff>
        </xdr:from>
        <xdr:to>
          <xdr:col>7</xdr:col>
          <xdr:colOff>571500</xdr:colOff>
          <xdr:row>43</xdr:row>
          <xdr:rowOff>304800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5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95249</xdr:colOff>
      <xdr:row>0</xdr:row>
      <xdr:rowOff>19051</xdr:rowOff>
    </xdr:from>
    <xdr:to>
      <xdr:col>10</xdr:col>
      <xdr:colOff>23740</xdr:colOff>
      <xdr:row>1</xdr:row>
      <xdr:rowOff>33655</xdr:rowOff>
    </xdr:to>
    <xdr:pic>
      <xdr:nvPicPr>
        <xdr:cNvPr id="9" name="Kuva 8" descr="Pieni of kukat">
          <a:extLst>
            <a:ext uri="{FF2B5EF4-FFF2-40B4-BE49-F238E27FC236}">
              <a16:creationId xmlns:a16="http://schemas.microsoft.com/office/drawing/2014/main" id="{00000000-0008-0000-0400-000009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7696" b="26348"/>
        <a:stretch/>
      </xdr:blipFill>
      <xdr:spPr>
        <a:xfrm>
          <a:off x="5892799" y="19051"/>
          <a:ext cx="1985891" cy="909954"/>
        </a:xfrm>
        <a:prstGeom prst="rect">
          <a:avLst/>
        </a:prstGeom>
      </xdr:spPr>
    </xdr:pic>
    <xdr:clientData/>
  </xdr:twoCellAnchor>
  <xdr:twoCellAnchor editAs="oneCell">
    <xdr:from>
      <xdr:col>4</xdr:col>
      <xdr:colOff>603250</xdr:colOff>
      <xdr:row>0</xdr:row>
      <xdr:rowOff>6350</xdr:rowOff>
    </xdr:from>
    <xdr:to>
      <xdr:col>6</xdr:col>
      <xdr:colOff>1295026</xdr:colOff>
      <xdr:row>1</xdr:row>
      <xdr:rowOff>33599</xdr:rowOff>
    </xdr:to>
    <xdr:pic>
      <xdr:nvPicPr>
        <xdr:cNvPr id="10" name="Kuva 9" descr="Pieni of kukat">
          <a:extLst>
            <a:ext uri="{FF2B5EF4-FFF2-40B4-BE49-F238E27FC236}">
              <a16:creationId xmlns:a16="http://schemas.microsoft.com/office/drawing/2014/main" id="{00000000-0008-0000-0400-00000A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7696" b="26348"/>
        <a:stretch/>
      </xdr:blipFill>
      <xdr:spPr>
        <a:xfrm flipH="1">
          <a:off x="3041650" y="6350"/>
          <a:ext cx="2082800" cy="922599"/>
        </a:xfrm>
        <a:prstGeom prst="rect">
          <a:avLst/>
        </a:prstGeom>
      </xdr:spPr>
    </xdr:pic>
    <xdr:clientData/>
  </xdr:twoCellAnchor>
  <xdr:twoCellAnchor editAs="oneCell">
    <xdr:from>
      <xdr:col>2</xdr:col>
      <xdr:colOff>520700</xdr:colOff>
      <xdr:row>0</xdr:row>
      <xdr:rowOff>0</xdr:rowOff>
    </xdr:from>
    <xdr:to>
      <xdr:col>5</xdr:col>
      <xdr:colOff>669736</xdr:colOff>
      <xdr:row>0</xdr:row>
      <xdr:rowOff>874781</xdr:rowOff>
    </xdr:to>
    <xdr:pic>
      <xdr:nvPicPr>
        <xdr:cNvPr id="4" name="Kuva 3" descr="Pieni of kukat">
          <a:extLst>
            <a:ext uri="{FF2B5EF4-FFF2-40B4-BE49-F238E27FC236}">
              <a16:creationId xmlns:a16="http://schemas.microsoft.com/office/drawing/2014/main" id="{1BA76F86-64AA-480A-B747-8B07C61C08F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7696" b="26348"/>
        <a:stretch/>
      </xdr:blipFill>
      <xdr:spPr>
        <a:xfrm flipH="1">
          <a:off x="1739900" y="0"/>
          <a:ext cx="1974848" cy="874781"/>
        </a:xfrm>
        <a:prstGeom prst="rect">
          <a:avLst/>
        </a:prstGeom>
      </xdr:spPr>
    </xdr:pic>
    <xdr:clientData/>
  </xdr:twoCellAnchor>
  <xdr:twoCellAnchor editAs="oneCell">
    <xdr:from>
      <xdr:col>6</xdr:col>
      <xdr:colOff>685799</xdr:colOff>
      <xdr:row>0</xdr:row>
      <xdr:rowOff>0</xdr:rowOff>
    </xdr:from>
    <xdr:to>
      <xdr:col>7</xdr:col>
      <xdr:colOff>709540</xdr:colOff>
      <xdr:row>1</xdr:row>
      <xdr:rowOff>14604</xdr:rowOff>
    </xdr:to>
    <xdr:pic>
      <xdr:nvPicPr>
        <xdr:cNvPr id="5" name="Kuva 4" descr="Pieni of kukat">
          <a:extLst>
            <a:ext uri="{FF2B5EF4-FFF2-40B4-BE49-F238E27FC236}">
              <a16:creationId xmlns:a16="http://schemas.microsoft.com/office/drawing/2014/main" id="{D150C365-5303-4EEA-9EE7-D6992704E8E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7696" b="26348"/>
        <a:stretch/>
      </xdr:blipFill>
      <xdr:spPr>
        <a:xfrm>
          <a:off x="4521199" y="0"/>
          <a:ext cx="1985891" cy="909954"/>
        </a:xfrm>
        <a:prstGeom prst="rect">
          <a:avLst/>
        </a:prstGeom>
      </xdr:spPr>
    </xdr:pic>
    <xdr:clientData/>
  </xdr:twoCellAnchor>
</xdr:wsDr>
</file>

<file path=xl/drawings/drawing16.xml><?xml version="1.0" encoding="utf-8"?>
<c:userShapes xmlns:c="http://schemas.openxmlformats.org/drawingml/2006/chart">
  <cdr:relSizeAnchor xmlns:cdr="http://schemas.openxmlformats.org/drawingml/2006/chartDrawing">
    <cdr:from>
      <cdr:x>0.29409</cdr:x>
      <cdr:y>0.35806</cdr:y>
    </cdr:from>
    <cdr:to>
      <cdr:x>0.74263</cdr:x>
      <cdr:y>0.76596</cdr:y>
    </cdr:to>
    <cdr:sp macro="" textlink="Vesihuolto!$G$60">
      <cdr:nvSpPr>
        <cdr:cNvPr id="2" name="Tekstiruutu 1">
          <a:extLst xmlns:a="http://schemas.openxmlformats.org/drawingml/2006/main">
            <a:ext uri="{FF2B5EF4-FFF2-40B4-BE49-F238E27FC236}">
              <a16:creationId xmlns:a16="http://schemas.microsoft.com/office/drawing/2014/main" id="{5B03D3E3-BD4F-013E-4DAB-4BF7B5CB2005}"/>
            </a:ext>
          </a:extLst>
        </cdr:cNvPr>
        <cdr:cNvSpPr txBox="1"/>
      </cdr:nvSpPr>
      <cdr:spPr>
        <a:xfrm xmlns:a="http://schemas.openxmlformats.org/drawingml/2006/main">
          <a:off x="562109" y="320590"/>
          <a:ext cx="857317" cy="36521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6F3F9148-767A-4B46-A850-5C9ED2F188F6}" type="TxLink">
            <a:rPr lang="en-US" sz="1600" b="0" i="0" u="none" strike="noStrike">
              <a:solidFill>
                <a:srgbClr val="000000"/>
              </a:solidFill>
              <a:latin typeface="Calibri"/>
              <a:cs typeface="Calibri"/>
            </a:rPr>
            <a:pPr algn="ctr"/>
            <a:t>0 %</a:t>
          </a:fld>
          <a:endParaRPr lang="fi-FI" sz="1600" b="0"/>
        </a:p>
      </cdr:txBody>
    </cdr:sp>
  </cdr:relSizeAnchor>
</c:userShapes>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276225</xdr:colOff>
          <xdr:row>10</xdr:row>
          <xdr:rowOff>28575</xdr:rowOff>
        </xdr:from>
        <xdr:to>
          <xdr:col>7</xdr:col>
          <xdr:colOff>723900</xdr:colOff>
          <xdr:row>12</xdr:row>
          <xdr:rowOff>219075</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6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11</xdr:row>
          <xdr:rowOff>390525</xdr:rowOff>
        </xdr:from>
        <xdr:to>
          <xdr:col>7</xdr:col>
          <xdr:colOff>638175</xdr:colOff>
          <xdr:row>14</xdr:row>
          <xdr:rowOff>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6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13</xdr:row>
          <xdr:rowOff>47625</xdr:rowOff>
        </xdr:from>
        <xdr:to>
          <xdr:col>7</xdr:col>
          <xdr:colOff>638175</xdr:colOff>
          <xdr:row>14</xdr:row>
          <xdr:rowOff>38100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6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14</xdr:row>
          <xdr:rowOff>57150</xdr:rowOff>
        </xdr:from>
        <xdr:to>
          <xdr:col>7</xdr:col>
          <xdr:colOff>600075</xdr:colOff>
          <xdr:row>14</xdr:row>
          <xdr:rowOff>361950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6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15</xdr:row>
          <xdr:rowOff>133350</xdr:rowOff>
        </xdr:from>
        <xdr:to>
          <xdr:col>7</xdr:col>
          <xdr:colOff>590550</xdr:colOff>
          <xdr:row>15</xdr:row>
          <xdr:rowOff>762000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6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16</xdr:row>
          <xdr:rowOff>180975</xdr:rowOff>
        </xdr:from>
        <xdr:to>
          <xdr:col>7</xdr:col>
          <xdr:colOff>676275</xdr:colOff>
          <xdr:row>16</xdr:row>
          <xdr:rowOff>485775</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6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17</xdr:row>
          <xdr:rowOff>38100</xdr:rowOff>
        </xdr:from>
        <xdr:to>
          <xdr:col>7</xdr:col>
          <xdr:colOff>695325</xdr:colOff>
          <xdr:row>18</xdr:row>
          <xdr:rowOff>9525</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6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17</xdr:row>
          <xdr:rowOff>333375</xdr:rowOff>
        </xdr:from>
        <xdr:to>
          <xdr:col>7</xdr:col>
          <xdr:colOff>704850</xdr:colOff>
          <xdr:row>19</xdr:row>
          <xdr:rowOff>66675</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6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18</xdr:row>
          <xdr:rowOff>219075</xdr:rowOff>
        </xdr:from>
        <xdr:to>
          <xdr:col>7</xdr:col>
          <xdr:colOff>714375</xdr:colOff>
          <xdr:row>19</xdr:row>
          <xdr:rowOff>257175</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6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20</xdr:row>
          <xdr:rowOff>38100</xdr:rowOff>
        </xdr:from>
        <xdr:to>
          <xdr:col>7</xdr:col>
          <xdr:colOff>552450</xdr:colOff>
          <xdr:row>20</xdr:row>
          <xdr:rowOff>419100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6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21</xdr:row>
          <xdr:rowOff>57150</xdr:rowOff>
        </xdr:from>
        <xdr:to>
          <xdr:col>7</xdr:col>
          <xdr:colOff>638175</xdr:colOff>
          <xdr:row>21</xdr:row>
          <xdr:rowOff>390525</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6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22</xdr:row>
          <xdr:rowOff>219075</xdr:rowOff>
        </xdr:from>
        <xdr:to>
          <xdr:col>7</xdr:col>
          <xdr:colOff>561975</xdr:colOff>
          <xdr:row>22</xdr:row>
          <xdr:rowOff>438150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6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412750</xdr:colOff>
      <xdr:row>0</xdr:row>
      <xdr:rowOff>18860</xdr:rowOff>
    </xdr:from>
    <xdr:to>
      <xdr:col>13</xdr:col>
      <xdr:colOff>603250</xdr:colOff>
      <xdr:row>0</xdr:row>
      <xdr:rowOff>895349</xdr:rowOff>
    </xdr:to>
    <xdr:graphicFrame macro="">
      <xdr:nvGraphicFramePr>
        <xdr:cNvPr id="2" name="Kaavio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538722</xdr:colOff>
      <xdr:row>0</xdr:row>
      <xdr:rowOff>300088</xdr:rowOff>
    </xdr:from>
    <xdr:to>
      <xdr:col>12</xdr:col>
      <xdr:colOff>524505</xdr:colOff>
      <xdr:row>0</xdr:row>
      <xdr:rowOff>612850</xdr:rowOff>
    </xdr:to>
    <xdr:sp macro="" textlink="$E$39">
      <xdr:nvSpPr>
        <xdr:cNvPr id="3" name="Tekstiruutu 2">
          <a:extLst>
            <a:ext uri="{FF2B5EF4-FFF2-40B4-BE49-F238E27FC236}">
              <a16:creationId xmlns:a16="http://schemas.microsoft.com/office/drawing/2014/main" id="{00000000-0008-0000-0100-000003000000}"/>
            </a:ext>
          </a:extLst>
        </xdr:cNvPr>
        <xdr:cNvSpPr txBox="1"/>
      </xdr:nvSpPr>
      <xdr:spPr>
        <a:xfrm>
          <a:off x="9009622" y="300088"/>
          <a:ext cx="595383" cy="312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3B5285B7-DEDD-4F86-8BF8-326563189DAF}" type="TxLink">
            <a:rPr lang="en-US" sz="1600" b="0" i="0" u="none" strike="noStrike">
              <a:solidFill>
                <a:srgbClr val="000000"/>
              </a:solidFill>
              <a:latin typeface="Calibri"/>
              <a:cs typeface="Calibri"/>
            </a:rPr>
            <a:pPr algn="ctr"/>
            <a:t>0 %</a:t>
          </a:fld>
          <a:endParaRPr lang="fi-FI" sz="1600" b="0"/>
        </a:p>
      </xdr:txBody>
    </xdr:sp>
    <xdr:clientData/>
  </xdr:twoCellAnchor>
  <xdr:twoCellAnchor editAs="oneCell">
    <xdr:from>
      <xdr:col>1</xdr:col>
      <xdr:colOff>387350</xdr:colOff>
      <xdr:row>0</xdr:row>
      <xdr:rowOff>0</xdr:rowOff>
    </xdr:from>
    <xdr:to>
      <xdr:col>3</xdr:col>
      <xdr:colOff>139700</xdr:colOff>
      <xdr:row>0</xdr:row>
      <xdr:rowOff>861387</xdr:rowOff>
    </xdr:to>
    <xdr:pic>
      <xdr:nvPicPr>
        <xdr:cNvPr id="5" name="Kuva 4" descr="Hehku lamppu">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446"/>
        <a:stretch/>
      </xdr:blipFill>
      <xdr:spPr>
        <a:xfrm>
          <a:off x="996950" y="0"/>
          <a:ext cx="971550" cy="861387"/>
        </a:xfrm>
        <a:prstGeom prst="rect">
          <a:avLst/>
        </a:prstGeom>
      </xdr:spPr>
    </xdr:pic>
    <xdr:clientData/>
  </xdr:twoCellAnchor>
  <xdr:twoCellAnchor editAs="oneCell">
    <xdr:from>
      <xdr:col>5</xdr:col>
      <xdr:colOff>419100</xdr:colOff>
      <xdr:row>0</xdr:row>
      <xdr:rowOff>0</xdr:rowOff>
    </xdr:from>
    <xdr:to>
      <xdr:col>6</xdr:col>
      <xdr:colOff>430506</xdr:colOff>
      <xdr:row>0</xdr:row>
      <xdr:rowOff>845968</xdr:rowOff>
    </xdr:to>
    <xdr:pic>
      <xdr:nvPicPr>
        <xdr:cNvPr id="6" name="Kuva 5" descr="Hehku lamppu">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4">
          <a:extLst>
            <a:ext uri="{96DAC541-7B7A-43D3-8B79-37D633B846F1}">
              <asvg:svgBlip xmlns:asvg="http://schemas.microsoft.com/office/drawing/2016/SVG/main" r:embed="rId5"/>
            </a:ext>
          </a:extLst>
        </a:blip>
        <a:srcRect t="12532"/>
        <a:stretch/>
      </xdr:blipFill>
      <xdr:spPr>
        <a:xfrm>
          <a:off x="3467100" y="0"/>
          <a:ext cx="963906" cy="845968"/>
        </a:xfrm>
        <a:prstGeom prst="rect">
          <a:avLst/>
        </a:prstGeom>
      </xdr:spPr>
    </xdr:pic>
    <xdr:clientData/>
  </xdr:twoCellAnchor>
  <xdr:twoCellAnchor editAs="oneCell">
    <xdr:from>
      <xdr:col>6</xdr:col>
      <xdr:colOff>618690</xdr:colOff>
      <xdr:row>0</xdr:row>
      <xdr:rowOff>0</xdr:rowOff>
    </xdr:from>
    <xdr:to>
      <xdr:col>7</xdr:col>
      <xdr:colOff>373262</xdr:colOff>
      <xdr:row>0</xdr:row>
      <xdr:rowOff>844550</xdr:rowOff>
    </xdr:to>
    <xdr:pic>
      <xdr:nvPicPr>
        <xdr:cNvPr id="10" name="Kuva 9" descr="Lehdet, pinecones, valot ja kukat">
          <a:extLst>
            <a:ext uri="{FF2B5EF4-FFF2-40B4-BE49-F238E27FC236}">
              <a16:creationId xmlns:a16="http://schemas.microsoft.com/office/drawing/2014/main" id="{00000000-0008-0000-0100-00000A000000}"/>
            </a:ext>
          </a:extLst>
        </xdr:cNvPr>
        <xdr:cNvPicPr>
          <a:picLocks noChangeAspect="1"/>
        </xdr:cNvPicPr>
      </xdr:nvPicPr>
      <xdr:blipFill rotWithShape="1">
        <a:blip xmlns:r="http://schemas.openxmlformats.org/officeDocument/2006/relationships" r:embed="rId6">
          <a:extLst>
            <a:ext uri="{96DAC541-7B7A-43D3-8B79-37D633B846F1}">
              <asvg:svgBlip xmlns:asvg="http://schemas.microsoft.com/office/drawing/2016/SVG/main" r:embed="rId7"/>
            </a:ext>
          </a:extLst>
        </a:blip>
        <a:srcRect t="10455" r="2752" b="41430"/>
        <a:stretch/>
      </xdr:blipFill>
      <xdr:spPr>
        <a:xfrm>
          <a:off x="4466790" y="0"/>
          <a:ext cx="1723072" cy="844550"/>
        </a:xfrm>
        <a:prstGeom prst="rect">
          <a:avLst/>
        </a:prstGeom>
      </xdr:spPr>
    </xdr:pic>
    <xdr:clientData/>
  </xdr:twoCellAnchor>
  <xdr:twoCellAnchor editAs="oneCell">
    <xdr:from>
      <xdr:col>3</xdr:col>
      <xdr:colOff>530176</xdr:colOff>
      <xdr:row>0</xdr:row>
      <xdr:rowOff>1</xdr:rowOff>
    </xdr:from>
    <xdr:to>
      <xdr:col>6</xdr:col>
      <xdr:colOff>114332</xdr:colOff>
      <xdr:row>0</xdr:row>
      <xdr:rowOff>863601</xdr:rowOff>
    </xdr:to>
    <xdr:pic>
      <xdr:nvPicPr>
        <xdr:cNvPr id="11" name="Kuva 10" descr="Lehdet, pinecones, valot ja kukat">
          <a:extLst>
            <a:ext uri="{FF2B5EF4-FFF2-40B4-BE49-F238E27FC236}">
              <a16:creationId xmlns:a16="http://schemas.microsoft.com/office/drawing/2014/main" id="{00000000-0008-0000-0100-00000B000000}"/>
            </a:ext>
          </a:extLst>
        </xdr:cNvPr>
        <xdr:cNvPicPr>
          <a:picLocks noChangeAspect="1"/>
        </xdr:cNvPicPr>
      </xdr:nvPicPr>
      <xdr:blipFill rotWithShape="1">
        <a:blip xmlns:r="http://schemas.openxmlformats.org/officeDocument/2006/relationships" r:embed="rId6">
          <a:extLst>
            <a:ext uri="{96DAC541-7B7A-43D3-8B79-37D633B846F1}">
              <asvg:svgBlip xmlns:asvg="http://schemas.microsoft.com/office/drawing/2016/SVG/main" r:embed="rId8"/>
            </a:ext>
          </a:extLst>
        </a:blip>
        <a:srcRect t="10455" r="2752" b="41430"/>
        <a:stretch/>
      </xdr:blipFill>
      <xdr:spPr>
        <a:xfrm flipH="1">
          <a:off x="2358976" y="1"/>
          <a:ext cx="1755856" cy="863600"/>
        </a:xfrm>
        <a:prstGeom prst="rect">
          <a:avLst/>
        </a:prstGeom>
      </xdr:spPr>
    </xdr:pic>
    <xdr:clientData/>
  </xdr:twoCellAnchor>
  <xdr:twoCellAnchor editAs="oneCell">
    <xdr:from>
      <xdr:col>2</xdr:col>
      <xdr:colOff>69850</xdr:colOff>
      <xdr:row>0</xdr:row>
      <xdr:rowOff>14084</xdr:rowOff>
    </xdr:from>
    <xdr:to>
      <xdr:col>4</xdr:col>
      <xdr:colOff>576314</xdr:colOff>
      <xdr:row>0</xdr:row>
      <xdr:rowOff>862586</xdr:rowOff>
    </xdr:to>
    <xdr:pic>
      <xdr:nvPicPr>
        <xdr:cNvPr id="4" name="Kuva 3" descr="Lehdet, pinecones, valot ja kukat">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6">
          <a:extLst>
            <a:ext uri="{96DAC541-7B7A-43D3-8B79-37D633B846F1}">
              <asvg:svgBlip xmlns:asvg="http://schemas.microsoft.com/office/drawing/2016/SVG/main" r:embed="rId8"/>
            </a:ext>
          </a:extLst>
        </a:blip>
        <a:srcRect t="10455" r="2752" b="41430"/>
        <a:stretch/>
      </xdr:blipFill>
      <xdr:spPr>
        <a:xfrm>
          <a:off x="1289050" y="14084"/>
          <a:ext cx="1725664" cy="848502"/>
        </a:xfrm>
        <a:prstGeom prst="rect">
          <a:avLst/>
        </a:prstGeom>
      </xdr:spPr>
    </xdr:pic>
    <xdr:clientData/>
  </xdr:twoCellAnchor>
  <xdr:twoCellAnchor editAs="oneCell">
    <xdr:from>
      <xdr:col>6</xdr:col>
      <xdr:colOff>285228</xdr:colOff>
      <xdr:row>0</xdr:row>
      <xdr:rowOff>44027</xdr:rowOff>
    </xdr:from>
    <xdr:to>
      <xdr:col>6</xdr:col>
      <xdr:colOff>1093494</xdr:colOff>
      <xdr:row>0</xdr:row>
      <xdr:rowOff>863600</xdr:rowOff>
    </xdr:to>
    <xdr:pic>
      <xdr:nvPicPr>
        <xdr:cNvPr id="8" name="Kuva 7" descr="Electrician nainen tasaisella täytöllä">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4133328" y="44027"/>
          <a:ext cx="808266" cy="819573"/>
        </a:xfrm>
        <a:prstGeom prst="rect">
          <a:avLst/>
        </a:prstGeom>
      </xdr:spPr>
    </xdr:pic>
    <xdr:clientData/>
  </xdr:twoCellAnchor>
  <xdr:twoCellAnchor editAs="oneCell">
    <xdr:from>
      <xdr:col>6</xdr:col>
      <xdr:colOff>1590626</xdr:colOff>
      <xdr:row>0</xdr:row>
      <xdr:rowOff>0</xdr:rowOff>
    </xdr:from>
    <xdr:to>
      <xdr:col>8</xdr:col>
      <xdr:colOff>508000</xdr:colOff>
      <xdr:row>0</xdr:row>
      <xdr:rowOff>841722</xdr:rowOff>
    </xdr:to>
    <xdr:pic>
      <xdr:nvPicPr>
        <xdr:cNvPr id="7" name="Kuva 6" descr="Lehdet, pinecones, valot ja kukat">
          <a:extLst>
            <a:ext uri="{FF2B5EF4-FFF2-40B4-BE49-F238E27FC236}">
              <a16:creationId xmlns:a16="http://schemas.microsoft.com/office/drawing/2014/main" id="{8C50469D-5E81-4470-929A-168DCC392167}"/>
            </a:ext>
          </a:extLst>
        </xdr:cNvPr>
        <xdr:cNvPicPr>
          <a:picLocks noChangeAspect="1"/>
        </xdr:cNvPicPr>
      </xdr:nvPicPr>
      <xdr:blipFill rotWithShape="1">
        <a:blip xmlns:r="http://schemas.openxmlformats.org/officeDocument/2006/relationships" r:embed="rId6">
          <a:extLst>
            <a:ext uri="{96DAC541-7B7A-43D3-8B79-37D633B846F1}">
              <asvg:svgBlip xmlns:asvg="http://schemas.microsoft.com/office/drawing/2016/SVG/main" r:embed="rId8"/>
            </a:ext>
          </a:extLst>
        </a:blip>
        <a:srcRect t="10455" r="2752" b="41430"/>
        <a:stretch/>
      </xdr:blipFill>
      <xdr:spPr>
        <a:xfrm flipH="1">
          <a:off x="5438726" y="0"/>
          <a:ext cx="1711374" cy="841722"/>
        </a:xfrm>
        <a:prstGeom prst="rect">
          <a:avLst/>
        </a:prstGeom>
      </xdr:spPr>
    </xdr:pic>
    <xdr:clientData/>
  </xdr:twoCellAnchor>
  <xdr:twoCellAnchor editAs="oneCell">
    <xdr:from>
      <xdr:col>7</xdr:col>
      <xdr:colOff>294840</xdr:colOff>
      <xdr:row>0</xdr:row>
      <xdr:rowOff>0</xdr:rowOff>
    </xdr:from>
    <xdr:to>
      <xdr:col>9</xdr:col>
      <xdr:colOff>582812</xdr:colOff>
      <xdr:row>0</xdr:row>
      <xdr:rowOff>844550</xdr:rowOff>
    </xdr:to>
    <xdr:pic>
      <xdr:nvPicPr>
        <xdr:cNvPr id="13" name="Kuva 12" descr="Lehdet, pinecones, valot ja kukat">
          <a:extLst>
            <a:ext uri="{FF2B5EF4-FFF2-40B4-BE49-F238E27FC236}">
              <a16:creationId xmlns:a16="http://schemas.microsoft.com/office/drawing/2014/main" id="{520D188B-3569-4AEB-B14A-91D7E3898CED}"/>
            </a:ext>
          </a:extLst>
        </xdr:cNvPr>
        <xdr:cNvPicPr>
          <a:picLocks noChangeAspect="1"/>
        </xdr:cNvPicPr>
      </xdr:nvPicPr>
      <xdr:blipFill rotWithShape="1">
        <a:blip xmlns:r="http://schemas.openxmlformats.org/officeDocument/2006/relationships" r:embed="rId6">
          <a:extLst>
            <a:ext uri="{96DAC541-7B7A-43D3-8B79-37D633B846F1}">
              <asvg:svgBlip xmlns:asvg="http://schemas.microsoft.com/office/drawing/2016/SVG/main" r:embed="rId8"/>
            </a:ext>
          </a:extLst>
        </a:blip>
        <a:srcRect t="10455" r="2752" b="41430"/>
        <a:stretch/>
      </xdr:blipFill>
      <xdr:spPr>
        <a:xfrm>
          <a:off x="6111440" y="0"/>
          <a:ext cx="1723072" cy="844550"/>
        </a:xfrm>
        <a:prstGeom prst="rect">
          <a:avLst/>
        </a:prstGeom>
      </xdr:spPr>
    </xdr:pic>
    <xdr:clientData/>
  </xdr:twoCellAnchor>
  <xdr:twoCellAnchor editAs="oneCell">
    <xdr:from>
      <xdr:col>9</xdr:col>
      <xdr:colOff>202678</xdr:colOff>
      <xdr:row>0</xdr:row>
      <xdr:rowOff>63077</xdr:rowOff>
    </xdr:from>
    <xdr:to>
      <xdr:col>10</xdr:col>
      <xdr:colOff>401344</xdr:colOff>
      <xdr:row>0</xdr:row>
      <xdr:rowOff>882650</xdr:rowOff>
    </xdr:to>
    <xdr:pic>
      <xdr:nvPicPr>
        <xdr:cNvPr id="14" name="Kuva 13" descr="Electrician nainen tasaisella täytöllä">
          <a:extLst>
            <a:ext uri="{FF2B5EF4-FFF2-40B4-BE49-F238E27FC236}">
              <a16:creationId xmlns:a16="http://schemas.microsoft.com/office/drawing/2014/main" id="{A4EA178C-8828-410F-8EBC-8570E44CF9D8}"/>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7454378" y="63077"/>
          <a:ext cx="808266" cy="81957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9525</xdr:colOff>
      <xdr:row>0</xdr:row>
      <xdr:rowOff>114300</xdr:rowOff>
    </xdr:from>
    <xdr:to>
      <xdr:col>7</xdr:col>
      <xdr:colOff>527050</xdr:colOff>
      <xdr:row>0</xdr:row>
      <xdr:rowOff>863600</xdr:rowOff>
    </xdr:to>
    <xdr:grpSp>
      <xdr:nvGrpSpPr>
        <xdr:cNvPr id="12" name="Group 11">
          <a:extLst>
            <a:ext uri="{FF2B5EF4-FFF2-40B4-BE49-F238E27FC236}">
              <a16:creationId xmlns:a16="http://schemas.microsoft.com/office/drawing/2014/main" id="{00000000-0008-0000-0300-00000C000000}"/>
            </a:ext>
          </a:extLst>
        </xdr:cNvPr>
        <xdr:cNvGrpSpPr/>
      </xdr:nvGrpSpPr>
      <xdr:grpSpPr>
        <a:xfrm>
          <a:off x="581025" y="114300"/>
          <a:ext cx="5640614" cy="749300"/>
          <a:chOff x="608891" y="11370"/>
          <a:chExt cx="6058608" cy="1524021"/>
        </a:xfrm>
      </xdr:grpSpPr>
      <xdr:pic>
        <xdr:nvPicPr>
          <xdr:cNvPr id="13" name="Graphic 12" descr="Leaves and ripples on a lily pond">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8891" y="11370"/>
            <a:ext cx="2695520" cy="1519950"/>
          </a:xfrm>
          <a:prstGeom prst="rect">
            <a:avLst/>
          </a:prstGeom>
        </xdr:spPr>
      </xdr:pic>
      <xdr:pic>
        <xdr:nvPicPr>
          <xdr:cNvPr id="14" name="Graphic 13" descr="Leaves and ripples on a lily pond">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flipH="1">
            <a:off x="3298765" y="13722"/>
            <a:ext cx="2695239" cy="1520933"/>
          </a:xfrm>
          <a:prstGeom prst="rect">
            <a:avLst/>
          </a:prstGeom>
        </xdr:spPr>
      </xdr:pic>
      <xdr:pic>
        <xdr:nvPicPr>
          <xdr:cNvPr id="15" name="Graphic 14" descr="Leaves and ripples on a lily pond">
            <a:extLst>
              <a:ext uri="{FF2B5EF4-FFF2-40B4-BE49-F238E27FC236}">
                <a16:creationId xmlns:a16="http://schemas.microsoft.com/office/drawing/2014/main" id="{00000000-0008-0000-0300-00000F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r="74789"/>
          <a:stretch/>
        </xdr:blipFill>
        <xdr:spPr>
          <a:xfrm>
            <a:off x="5985830" y="15441"/>
            <a:ext cx="681669" cy="1519950"/>
          </a:xfrm>
          <a:prstGeom prst="rect">
            <a:avLst/>
          </a:prstGeom>
        </xdr:spPr>
      </xdr:pic>
    </xdr:grpSp>
    <xdr:clientData/>
  </xdr:twoCellAnchor>
  <xdr:twoCellAnchor>
    <xdr:from>
      <xdr:col>6</xdr:col>
      <xdr:colOff>346075</xdr:colOff>
      <xdr:row>0</xdr:row>
      <xdr:rowOff>107950</xdr:rowOff>
    </xdr:from>
    <xdr:to>
      <xdr:col>12</xdr:col>
      <xdr:colOff>469900</xdr:colOff>
      <xdr:row>0</xdr:row>
      <xdr:rowOff>857250</xdr:rowOff>
    </xdr:to>
    <xdr:grpSp>
      <xdr:nvGrpSpPr>
        <xdr:cNvPr id="4" name="Group 11">
          <a:extLst>
            <a:ext uri="{FF2B5EF4-FFF2-40B4-BE49-F238E27FC236}">
              <a16:creationId xmlns:a16="http://schemas.microsoft.com/office/drawing/2014/main" id="{9A36C516-3D53-489A-B5B2-C75A5546D1C3}"/>
            </a:ext>
          </a:extLst>
        </xdr:cNvPr>
        <xdr:cNvGrpSpPr/>
      </xdr:nvGrpSpPr>
      <xdr:grpSpPr>
        <a:xfrm>
          <a:off x="4162879" y="107950"/>
          <a:ext cx="5246914" cy="749300"/>
          <a:chOff x="608891" y="11370"/>
          <a:chExt cx="6058608" cy="1524021"/>
        </a:xfrm>
      </xdr:grpSpPr>
      <xdr:pic>
        <xdr:nvPicPr>
          <xdr:cNvPr id="5" name="Graphic 12" descr="Leaves and ripples on a lily pond">
            <a:extLst>
              <a:ext uri="{FF2B5EF4-FFF2-40B4-BE49-F238E27FC236}">
                <a16:creationId xmlns:a16="http://schemas.microsoft.com/office/drawing/2014/main" id="{1BABF508-6F05-1A00-3E51-B2AB89C3E1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8891" y="11370"/>
            <a:ext cx="2695520" cy="1519950"/>
          </a:xfrm>
          <a:prstGeom prst="rect">
            <a:avLst/>
          </a:prstGeom>
        </xdr:spPr>
      </xdr:pic>
      <xdr:pic>
        <xdr:nvPicPr>
          <xdr:cNvPr id="6" name="Graphic 13" descr="Leaves and ripples on a lily pond">
            <a:extLst>
              <a:ext uri="{FF2B5EF4-FFF2-40B4-BE49-F238E27FC236}">
                <a16:creationId xmlns:a16="http://schemas.microsoft.com/office/drawing/2014/main" id="{C201FCDE-7AEB-8826-8C89-8384A6902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flipH="1">
            <a:off x="3298765" y="13722"/>
            <a:ext cx="2695239" cy="1520933"/>
          </a:xfrm>
          <a:prstGeom prst="rect">
            <a:avLst/>
          </a:prstGeom>
        </xdr:spPr>
      </xdr:pic>
      <xdr:pic>
        <xdr:nvPicPr>
          <xdr:cNvPr id="7" name="Graphic 14" descr="Leaves and ripples on a lily pond">
            <a:extLst>
              <a:ext uri="{FF2B5EF4-FFF2-40B4-BE49-F238E27FC236}">
                <a16:creationId xmlns:a16="http://schemas.microsoft.com/office/drawing/2014/main" id="{05865877-1FA0-9767-2024-29FCB09015A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r="74789"/>
          <a:stretch/>
        </xdr:blipFill>
        <xdr:spPr>
          <a:xfrm>
            <a:off x="5985830" y="15441"/>
            <a:ext cx="681669" cy="1519950"/>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7</xdr:col>
          <xdr:colOff>295275</xdr:colOff>
          <xdr:row>11</xdr:row>
          <xdr:rowOff>161925</xdr:rowOff>
        </xdr:from>
        <xdr:to>
          <xdr:col>7</xdr:col>
          <xdr:colOff>762000</xdr:colOff>
          <xdr:row>13</xdr:row>
          <xdr:rowOff>123825</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7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13</xdr:row>
          <xdr:rowOff>76200</xdr:rowOff>
        </xdr:from>
        <xdr:to>
          <xdr:col>7</xdr:col>
          <xdr:colOff>657225</xdr:colOff>
          <xdr:row>13</xdr:row>
          <xdr:rowOff>342900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7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14</xdr:row>
          <xdr:rowOff>57150</xdr:rowOff>
        </xdr:from>
        <xdr:to>
          <xdr:col>7</xdr:col>
          <xdr:colOff>695325</xdr:colOff>
          <xdr:row>14</xdr:row>
          <xdr:rowOff>333375</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7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15</xdr:row>
          <xdr:rowOff>66675</xdr:rowOff>
        </xdr:from>
        <xdr:to>
          <xdr:col>7</xdr:col>
          <xdr:colOff>742950</xdr:colOff>
          <xdr:row>15</xdr:row>
          <xdr:rowOff>323850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7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16</xdr:row>
          <xdr:rowOff>38100</xdr:rowOff>
        </xdr:from>
        <xdr:to>
          <xdr:col>7</xdr:col>
          <xdr:colOff>723900</xdr:colOff>
          <xdr:row>16</xdr:row>
          <xdr:rowOff>352425</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7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17</xdr:row>
          <xdr:rowOff>161925</xdr:rowOff>
        </xdr:from>
        <xdr:to>
          <xdr:col>7</xdr:col>
          <xdr:colOff>638175</xdr:colOff>
          <xdr:row>17</xdr:row>
          <xdr:rowOff>495300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7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22</xdr:row>
          <xdr:rowOff>28575</xdr:rowOff>
        </xdr:from>
        <xdr:to>
          <xdr:col>7</xdr:col>
          <xdr:colOff>657225</xdr:colOff>
          <xdr:row>22</xdr:row>
          <xdr:rowOff>247650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7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23</xdr:row>
          <xdr:rowOff>76200</xdr:rowOff>
        </xdr:from>
        <xdr:to>
          <xdr:col>7</xdr:col>
          <xdr:colOff>733425</xdr:colOff>
          <xdr:row>23</xdr:row>
          <xdr:rowOff>323850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7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24</xdr:row>
          <xdr:rowOff>85725</xdr:rowOff>
        </xdr:from>
        <xdr:to>
          <xdr:col>7</xdr:col>
          <xdr:colOff>609600</xdr:colOff>
          <xdr:row>24</xdr:row>
          <xdr:rowOff>381000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7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25</xdr:row>
          <xdr:rowOff>66675</xdr:rowOff>
        </xdr:from>
        <xdr:to>
          <xdr:col>7</xdr:col>
          <xdr:colOff>742950</xdr:colOff>
          <xdr:row>25</xdr:row>
          <xdr:rowOff>381000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7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26</xdr:row>
          <xdr:rowOff>66675</xdr:rowOff>
        </xdr:from>
        <xdr:to>
          <xdr:col>7</xdr:col>
          <xdr:colOff>714375</xdr:colOff>
          <xdr:row>26</xdr:row>
          <xdr:rowOff>342900</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07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27</xdr:row>
          <xdr:rowOff>76200</xdr:rowOff>
        </xdr:from>
        <xdr:to>
          <xdr:col>7</xdr:col>
          <xdr:colOff>657225</xdr:colOff>
          <xdr:row>27</xdr:row>
          <xdr:rowOff>314325</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07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28</xdr:row>
          <xdr:rowOff>47625</xdr:rowOff>
        </xdr:from>
        <xdr:to>
          <xdr:col>7</xdr:col>
          <xdr:colOff>723900</xdr:colOff>
          <xdr:row>28</xdr:row>
          <xdr:rowOff>333375</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07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29</xdr:row>
          <xdr:rowOff>123825</xdr:rowOff>
        </xdr:from>
        <xdr:to>
          <xdr:col>7</xdr:col>
          <xdr:colOff>771525</xdr:colOff>
          <xdr:row>29</xdr:row>
          <xdr:rowOff>390525</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07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30</xdr:row>
          <xdr:rowOff>152400</xdr:rowOff>
        </xdr:from>
        <xdr:to>
          <xdr:col>7</xdr:col>
          <xdr:colOff>676275</xdr:colOff>
          <xdr:row>30</xdr:row>
          <xdr:rowOff>504825</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07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35</xdr:row>
          <xdr:rowOff>28575</xdr:rowOff>
        </xdr:from>
        <xdr:to>
          <xdr:col>7</xdr:col>
          <xdr:colOff>752475</xdr:colOff>
          <xdr:row>35</xdr:row>
          <xdr:rowOff>428625</xdr:rowOff>
        </xdr:to>
        <xdr:sp macro="" textlink="">
          <xdr:nvSpPr>
            <xdr:cNvPr id="31761" name="Check Box 17" hidden="1">
              <a:extLst>
                <a:ext uri="{63B3BB69-23CF-44E3-9099-C40C66FF867C}">
                  <a14:compatExt spid="_x0000_s31761"/>
                </a:ext>
                <a:ext uri="{FF2B5EF4-FFF2-40B4-BE49-F238E27FC236}">
                  <a16:creationId xmlns:a16="http://schemas.microsoft.com/office/drawing/2014/main" id="{00000000-0008-0000-07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36</xdr:row>
          <xdr:rowOff>47625</xdr:rowOff>
        </xdr:from>
        <xdr:to>
          <xdr:col>7</xdr:col>
          <xdr:colOff>771525</xdr:colOff>
          <xdr:row>36</xdr:row>
          <xdr:rowOff>333375</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07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37</xdr:row>
          <xdr:rowOff>28575</xdr:rowOff>
        </xdr:from>
        <xdr:to>
          <xdr:col>7</xdr:col>
          <xdr:colOff>666750</xdr:colOff>
          <xdr:row>37</xdr:row>
          <xdr:rowOff>352425</xdr:rowOff>
        </xdr:to>
        <xdr:sp macro="" textlink="">
          <xdr:nvSpPr>
            <xdr:cNvPr id="31763" name="Check Box 19" hidden="1">
              <a:extLst>
                <a:ext uri="{63B3BB69-23CF-44E3-9099-C40C66FF867C}">
                  <a14:compatExt spid="_x0000_s31763"/>
                </a:ext>
                <a:ext uri="{FF2B5EF4-FFF2-40B4-BE49-F238E27FC236}">
                  <a16:creationId xmlns:a16="http://schemas.microsoft.com/office/drawing/2014/main" id="{00000000-0008-0000-07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38</xdr:row>
          <xdr:rowOff>123825</xdr:rowOff>
        </xdr:from>
        <xdr:to>
          <xdr:col>7</xdr:col>
          <xdr:colOff>695325</xdr:colOff>
          <xdr:row>38</xdr:row>
          <xdr:rowOff>447675</xdr:rowOff>
        </xdr:to>
        <xdr:sp macro="" textlink="">
          <xdr:nvSpPr>
            <xdr:cNvPr id="31764" name="Check Box 20" hidden="1">
              <a:extLst>
                <a:ext uri="{63B3BB69-23CF-44E3-9099-C40C66FF867C}">
                  <a14:compatExt spid="_x0000_s31764"/>
                </a:ext>
                <a:ext uri="{FF2B5EF4-FFF2-40B4-BE49-F238E27FC236}">
                  <a16:creationId xmlns:a16="http://schemas.microsoft.com/office/drawing/2014/main" id="{00000000-0008-0000-07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39</xdr:row>
          <xdr:rowOff>76200</xdr:rowOff>
        </xdr:from>
        <xdr:to>
          <xdr:col>7</xdr:col>
          <xdr:colOff>714375</xdr:colOff>
          <xdr:row>39</xdr:row>
          <xdr:rowOff>428625</xdr:rowOff>
        </xdr:to>
        <xdr:sp macro="" textlink="">
          <xdr:nvSpPr>
            <xdr:cNvPr id="31765" name="Check Box 21" hidden="1">
              <a:extLst>
                <a:ext uri="{63B3BB69-23CF-44E3-9099-C40C66FF867C}">
                  <a14:compatExt spid="_x0000_s31765"/>
                </a:ext>
                <a:ext uri="{FF2B5EF4-FFF2-40B4-BE49-F238E27FC236}">
                  <a16:creationId xmlns:a16="http://schemas.microsoft.com/office/drawing/2014/main" id="{00000000-0008-0000-07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40</xdr:row>
          <xdr:rowOff>66675</xdr:rowOff>
        </xdr:from>
        <xdr:to>
          <xdr:col>7</xdr:col>
          <xdr:colOff>733425</xdr:colOff>
          <xdr:row>40</xdr:row>
          <xdr:rowOff>428625</xdr:rowOff>
        </xdr:to>
        <xdr:sp macro="" textlink="">
          <xdr:nvSpPr>
            <xdr:cNvPr id="31766" name="Check Box 22" hidden="1">
              <a:extLst>
                <a:ext uri="{63B3BB69-23CF-44E3-9099-C40C66FF867C}">
                  <a14:compatExt spid="_x0000_s31766"/>
                </a:ext>
                <a:ext uri="{FF2B5EF4-FFF2-40B4-BE49-F238E27FC236}">
                  <a16:creationId xmlns:a16="http://schemas.microsoft.com/office/drawing/2014/main" id="{00000000-0008-0000-07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41</xdr:row>
          <xdr:rowOff>66675</xdr:rowOff>
        </xdr:from>
        <xdr:to>
          <xdr:col>7</xdr:col>
          <xdr:colOff>676275</xdr:colOff>
          <xdr:row>41</xdr:row>
          <xdr:rowOff>333375</xdr:rowOff>
        </xdr:to>
        <xdr:sp macro="" textlink="">
          <xdr:nvSpPr>
            <xdr:cNvPr id="31767" name="Check Box 23" hidden="1">
              <a:extLst>
                <a:ext uri="{63B3BB69-23CF-44E3-9099-C40C66FF867C}">
                  <a14:compatExt spid="_x0000_s31767"/>
                </a:ext>
                <a:ext uri="{FF2B5EF4-FFF2-40B4-BE49-F238E27FC236}">
                  <a16:creationId xmlns:a16="http://schemas.microsoft.com/office/drawing/2014/main" id="{00000000-0008-0000-07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42</xdr:row>
          <xdr:rowOff>66675</xdr:rowOff>
        </xdr:from>
        <xdr:to>
          <xdr:col>7</xdr:col>
          <xdr:colOff>800100</xdr:colOff>
          <xdr:row>42</xdr:row>
          <xdr:rowOff>333375</xdr:rowOff>
        </xdr:to>
        <xdr:sp macro="" textlink="">
          <xdr:nvSpPr>
            <xdr:cNvPr id="31768" name="Check Box 24" hidden="1">
              <a:extLst>
                <a:ext uri="{63B3BB69-23CF-44E3-9099-C40C66FF867C}">
                  <a14:compatExt spid="_x0000_s31768"/>
                </a:ext>
                <a:ext uri="{FF2B5EF4-FFF2-40B4-BE49-F238E27FC236}">
                  <a16:creationId xmlns:a16="http://schemas.microsoft.com/office/drawing/2014/main" id="{00000000-0008-0000-0700-00001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43</xdr:row>
          <xdr:rowOff>76200</xdr:rowOff>
        </xdr:from>
        <xdr:to>
          <xdr:col>7</xdr:col>
          <xdr:colOff>790575</xdr:colOff>
          <xdr:row>43</xdr:row>
          <xdr:rowOff>428625</xdr:rowOff>
        </xdr:to>
        <xdr:sp macro="" textlink="">
          <xdr:nvSpPr>
            <xdr:cNvPr id="31769" name="Check Box 25" hidden="1">
              <a:extLst>
                <a:ext uri="{63B3BB69-23CF-44E3-9099-C40C66FF867C}">
                  <a14:compatExt spid="_x0000_s31769"/>
                </a:ext>
                <a:ext uri="{FF2B5EF4-FFF2-40B4-BE49-F238E27FC236}">
                  <a16:creationId xmlns:a16="http://schemas.microsoft.com/office/drawing/2014/main" id="{00000000-0008-0000-0700-00001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374650</xdr:colOff>
      <xdr:row>0</xdr:row>
      <xdr:rowOff>38877</xdr:rowOff>
    </xdr:from>
    <xdr:to>
      <xdr:col>14</xdr:col>
      <xdr:colOff>20087</xdr:colOff>
      <xdr:row>0</xdr:row>
      <xdr:rowOff>861786</xdr:rowOff>
    </xdr:to>
    <xdr:graphicFrame macro="">
      <xdr:nvGraphicFramePr>
        <xdr:cNvPr id="8" name="Kaavio 7">
          <a:extLst>
            <a:ext uri="{FF2B5EF4-FFF2-40B4-BE49-F238E27FC236}">
              <a16:creationId xmlns:a16="http://schemas.microsoft.com/office/drawing/2014/main" id="{6652F14D-FD2F-D37D-2E3D-86A869757F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95250</xdr:colOff>
      <xdr:row>0</xdr:row>
      <xdr:rowOff>297671</xdr:rowOff>
    </xdr:from>
    <xdr:to>
      <xdr:col>13</xdr:col>
      <xdr:colOff>224711</xdr:colOff>
      <xdr:row>0</xdr:row>
      <xdr:rowOff>569814</xdr:rowOff>
    </xdr:to>
    <xdr:sp macro="" textlink="Tulvat!$G$63">
      <xdr:nvSpPr>
        <xdr:cNvPr id="9" name="Tekstiruutu 8">
          <a:extLst>
            <a:ext uri="{FF2B5EF4-FFF2-40B4-BE49-F238E27FC236}">
              <a16:creationId xmlns:a16="http://schemas.microsoft.com/office/drawing/2014/main" id="{9BBB3CE1-65FB-F6CB-445A-BBBBDBBAE02E}"/>
            </a:ext>
          </a:extLst>
        </xdr:cNvPr>
        <xdr:cNvSpPr txBox="1"/>
      </xdr:nvSpPr>
      <xdr:spPr>
        <a:xfrm>
          <a:off x="9372600" y="297671"/>
          <a:ext cx="739061"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4D897CA-6F4F-41B1-9A0C-321BD2418A81}" type="TxLink">
            <a:rPr lang="en-US" sz="1600" b="0" i="0" u="none" strike="noStrike">
              <a:solidFill>
                <a:srgbClr val="000000"/>
              </a:solidFill>
              <a:latin typeface="Calibri"/>
              <a:cs typeface="Calibri"/>
            </a:rPr>
            <a:pPr/>
            <a:t>0 %</a:t>
          </a:fld>
          <a:endParaRPr lang="fi-FI" sz="3600"/>
        </a:p>
      </xdr:txBody>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276225</xdr:colOff>
          <xdr:row>9</xdr:row>
          <xdr:rowOff>47625</xdr:rowOff>
        </xdr:from>
        <xdr:to>
          <xdr:col>8</xdr:col>
          <xdr:colOff>0</xdr:colOff>
          <xdr:row>11</xdr:row>
          <xdr:rowOff>161925</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8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11</xdr:row>
          <xdr:rowOff>123825</xdr:rowOff>
        </xdr:from>
        <xdr:to>
          <xdr:col>7</xdr:col>
          <xdr:colOff>523875</xdr:colOff>
          <xdr:row>11</xdr:row>
          <xdr:rowOff>390525</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8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12</xdr:row>
          <xdr:rowOff>133350</xdr:rowOff>
        </xdr:from>
        <xdr:to>
          <xdr:col>7</xdr:col>
          <xdr:colOff>647700</xdr:colOff>
          <xdr:row>12</xdr:row>
          <xdr:rowOff>485775</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8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13</xdr:row>
          <xdr:rowOff>76200</xdr:rowOff>
        </xdr:from>
        <xdr:to>
          <xdr:col>7</xdr:col>
          <xdr:colOff>600075</xdr:colOff>
          <xdr:row>13</xdr:row>
          <xdr:rowOff>390525</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8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14</xdr:row>
          <xdr:rowOff>76200</xdr:rowOff>
        </xdr:from>
        <xdr:to>
          <xdr:col>7</xdr:col>
          <xdr:colOff>581025</xdr:colOff>
          <xdr:row>14</xdr:row>
          <xdr:rowOff>323850</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8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15</xdr:row>
          <xdr:rowOff>133350</xdr:rowOff>
        </xdr:from>
        <xdr:to>
          <xdr:col>7</xdr:col>
          <xdr:colOff>609600</xdr:colOff>
          <xdr:row>15</xdr:row>
          <xdr:rowOff>457200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8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16</xdr:row>
          <xdr:rowOff>66675</xdr:rowOff>
        </xdr:from>
        <xdr:to>
          <xdr:col>7</xdr:col>
          <xdr:colOff>600075</xdr:colOff>
          <xdr:row>16</xdr:row>
          <xdr:rowOff>381000</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8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17</xdr:row>
          <xdr:rowOff>85725</xdr:rowOff>
        </xdr:from>
        <xdr:to>
          <xdr:col>7</xdr:col>
          <xdr:colOff>609600</xdr:colOff>
          <xdr:row>17</xdr:row>
          <xdr:rowOff>428625</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8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18</xdr:row>
          <xdr:rowOff>76200</xdr:rowOff>
        </xdr:from>
        <xdr:to>
          <xdr:col>7</xdr:col>
          <xdr:colOff>638175</xdr:colOff>
          <xdr:row>18</xdr:row>
          <xdr:rowOff>371475</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0800-00000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19</xdr:row>
          <xdr:rowOff>47625</xdr:rowOff>
        </xdr:from>
        <xdr:to>
          <xdr:col>7</xdr:col>
          <xdr:colOff>619125</xdr:colOff>
          <xdr:row>19</xdr:row>
          <xdr:rowOff>390525</xdr:rowOff>
        </xdr:to>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800-00000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20</xdr:row>
          <xdr:rowOff>9525</xdr:rowOff>
        </xdr:from>
        <xdr:to>
          <xdr:col>7</xdr:col>
          <xdr:colOff>581025</xdr:colOff>
          <xdr:row>20</xdr:row>
          <xdr:rowOff>238125</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8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21</xdr:row>
          <xdr:rowOff>76200</xdr:rowOff>
        </xdr:from>
        <xdr:to>
          <xdr:col>7</xdr:col>
          <xdr:colOff>590550</xdr:colOff>
          <xdr:row>21</xdr:row>
          <xdr:rowOff>371475</xdr:rowOff>
        </xdr:to>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0800-00000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21</xdr:row>
          <xdr:rowOff>400050</xdr:rowOff>
        </xdr:from>
        <xdr:to>
          <xdr:col>7</xdr:col>
          <xdr:colOff>581025</xdr:colOff>
          <xdr:row>23</xdr:row>
          <xdr:rowOff>9525</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800-00000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23</xdr:row>
          <xdr:rowOff>142875</xdr:rowOff>
        </xdr:from>
        <xdr:to>
          <xdr:col>7</xdr:col>
          <xdr:colOff>571500</xdr:colOff>
          <xdr:row>23</xdr:row>
          <xdr:rowOff>476250</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800-00000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24</xdr:row>
          <xdr:rowOff>9525</xdr:rowOff>
        </xdr:from>
        <xdr:to>
          <xdr:col>7</xdr:col>
          <xdr:colOff>552450</xdr:colOff>
          <xdr:row>24</xdr:row>
          <xdr:rowOff>238125</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800-00000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25</xdr:row>
          <xdr:rowOff>85725</xdr:rowOff>
        </xdr:from>
        <xdr:to>
          <xdr:col>7</xdr:col>
          <xdr:colOff>561975</xdr:colOff>
          <xdr:row>25</xdr:row>
          <xdr:rowOff>371475</xdr:rowOff>
        </xdr:to>
        <xdr:sp macro="" textlink="">
          <xdr:nvSpPr>
            <xdr:cNvPr id="37904" name="Check Box 16" hidden="1">
              <a:extLst>
                <a:ext uri="{63B3BB69-23CF-44E3-9099-C40C66FF867C}">
                  <a14:compatExt spid="_x0000_s37904"/>
                </a:ext>
                <a:ext uri="{FF2B5EF4-FFF2-40B4-BE49-F238E27FC236}">
                  <a16:creationId xmlns:a16="http://schemas.microsoft.com/office/drawing/2014/main" id="{00000000-0008-0000-0800-00001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26</xdr:row>
          <xdr:rowOff>152400</xdr:rowOff>
        </xdr:from>
        <xdr:to>
          <xdr:col>7</xdr:col>
          <xdr:colOff>590550</xdr:colOff>
          <xdr:row>26</xdr:row>
          <xdr:rowOff>476250</xdr:rowOff>
        </xdr:to>
        <xdr:sp macro="" textlink="">
          <xdr:nvSpPr>
            <xdr:cNvPr id="37905" name="Check Box 17" hidden="1">
              <a:extLst>
                <a:ext uri="{63B3BB69-23CF-44E3-9099-C40C66FF867C}">
                  <a14:compatExt spid="_x0000_s37905"/>
                </a:ext>
                <a:ext uri="{FF2B5EF4-FFF2-40B4-BE49-F238E27FC236}">
                  <a16:creationId xmlns:a16="http://schemas.microsoft.com/office/drawing/2014/main" id="{00000000-0008-0000-0800-00001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27</xdr:row>
          <xdr:rowOff>123825</xdr:rowOff>
        </xdr:from>
        <xdr:to>
          <xdr:col>7</xdr:col>
          <xdr:colOff>514350</xdr:colOff>
          <xdr:row>27</xdr:row>
          <xdr:rowOff>390525</xdr:rowOff>
        </xdr:to>
        <xdr:sp macro="" textlink="">
          <xdr:nvSpPr>
            <xdr:cNvPr id="37906" name="Check Box 18" hidden="1">
              <a:extLst>
                <a:ext uri="{63B3BB69-23CF-44E3-9099-C40C66FF867C}">
                  <a14:compatExt spid="_x0000_s37906"/>
                </a:ext>
                <a:ext uri="{FF2B5EF4-FFF2-40B4-BE49-F238E27FC236}">
                  <a16:creationId xmlns:a16="http://schemas.microsoft.com/office/drawing/2014/main" id="{00000000-0008-0000-0800-00001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28</xdr:row>
          <xdr:rowOff>47625</xdr:rowOff>
        </xdr:from>
        <xdr:to>
          <xdr:col>7</xdr:col>
          <xdr:colOff>619125</xdr:colOff>
          <xdr:row>28</xdr:row>
          <xdr:rowOff>352425</xdr:rowOff>
        </xdr:to>
        <xdr:sp macro="" textlink="">
          <xdr:nvSpPr>
            <xdr:cNvPr id="37907" name="Check Box 19" hidden="1">
              <a:extLst>
                <a:ext uri="{63B3BB69-23CF-44E3-9099-C40C66FF867C}">
                  <a14:compatExt spid="_x0000_s37907"/>
                </a:ext>
                <a:ext uri="{FF2B5EF4-FFF2-40B4-BE49-F238E27FC236}">
                  <a16:creationId xmlns:a16="http://schemas.microsoft.com/office/drawing/2014/main" id="{00000000-0008-0000-0800-00001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29</xdr:row>
          <xdr:rowOff>19050</xdr:rowOff>
        </xdr:from>
        <xdr:to>
          <xdr:col>7</xdr:col>
          <xdr:colOff>619125</xdr:colOff>
          <xdr:row>30</xdr:row>
          <xdr:rowOff>0</xdr:rowOff>
        </xdr:to>
        <xdr:sp macro="" textlink="">
          <xdr:nvSpPr>
            <xdr:cNvPr id="37908" name="Check Box 20" hidden="1">
              <a:extLst>
                <a:ext uri="{63B3BB69-23CF-44E3-9099-C40C66FF867C}">
                  <a14:compatExt spid="_x0000_s37908"/>
                </a:ext>
                <a:ext uri="{FF2B5EF4-FFF2-40B4-BE49-F238E27FC236}">
                  <a16:creationId xmlns:a16="http://schemas.microsoft.com/office/drawing/2014/main" id="{00000000-0008-0000-0800-00001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30</xdr:row>
          <xdr:rowOff>19050</xdr:rowOff>
        </xdr:from>
        <xdr:to>
          <xdr:col>7</xdr:col>
          <xdr:colOff>581025</xdr:colOff>
          <xdr:row>31</xdr:row>
          <xdr:rowOff>9525</xdr:rowOff>
        </xdr:to>
        <xdr:sp macro="" textlink="">
          <xdr:nvSpPr>
            <xdr:cNvPr id="37915" name="Check Box 27" hidden="1">
              <a:extLst>
                <a:ext uri="{63B3BB69-23CF-44E3-9099-C40C66FF867C}">
                  <a14:compatExt spid="_x0000_s37915"/>
                </a:ext>
                <a:ext uri="{FF2B5EF4-FFF2-40B4-BE49-F238E27FC236}">
                  <a16:creationId xmlns:a16="http://schemas.microsoft.com/office/drawing/2014/main" id="{00000000-0008-0000-0800-00001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31</xdr:row>
          <xdr:rowOff>171450</xdr:rowOff>
        </xdr:from>
        <xdr:to>
          <xdr:col>7</xdr:col>
          <xdr:colOff>552450</xdr:colOff>
          <xdr:row>31</xdr:row>
          <xdr:rowOff>485775</xdr:rowOff>
        </xdr:to>
        <xdr:sp macro="" textlink="">
          <xdr:nvSpPr>
            <xdr:cNvPr id="37917" name="Check Box 29" hidden="1">
              <a:extLst>
                <a:ext uri="{63B3BB69-23CF-44E3-9099-C40C66FF867C}">
                  <a14:compatExt spid="_x0000_s37917"/>
                </a:ext>
                <a:ext uri="{FF2B5EF4-FFF2-40B4-BE49-F238E27FC236}">
                  <a16:creationId xmlns:a16="http://schemas.microsoft.com/office/drawing/2014/main" id="{00000000-0008-0000-0800-00001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32</xdr:row>
          <xdr:rowOff>95250</xdr:rowOff>
        </xdr:from>
        <xdr:to>
          <xdr:col>7</xdr:col>
          <xdr:colOff>561975</xdr:colOff>
          <xdr:row>32</xdr:row>
          <xdr:rowOff>361950</xdr:rowOff>
        </xdr:to>
        <xdr:sp macro="" textlink="">
          <xdr:nvSpPr>
            <xdr:cNvPr id="37919" name="Check Box 31" hidden="1">
              <a:extLst>
                <a:ext uri="{63B3BB69-23CF-44E3-9099-C40C66FF867C}">
                  <a14:compatExt spid="_x0000_s37919"/>
                </a:ext>
                <a:ext uri="{FF2B5EF4-FFF2-40B4-BE49-F238E27FC236}">
                  <a16:creationId xmlns:a16="http://schemas.microsoft.com/office/drawing/2014/main" id="{00000000-0008-0000-0800-00001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38437</xdr:colOff>
      <xdr:row>0</xdr:row>
      <xdr:rowOff>23091</xdr:rowOff>
    </xdr:from>
    <xdr:to>
      <xdr:col>4</xdr:col>
      <xdr:colOff>116170</xdr:colOff>
      <xdr:row>0</xdr:row>
      <xdr:rowOff>850162</xdr:rowOff>
    </xdr:to>
    <xdr:pic>
      <xdr:nvPicPr>
        <xdr:cNvPr id="9" name="Kuva 8" descr="Kukka kierre tulo">
          <a:extLst>
            <a:ext uri="{FF2B5EF4-FFF2-40B4-BE49-F238E27FC236}">
              <a16:creationId xmlns:a16="http://schemas.microsoft.com/office/drawing/2014/main" id="{00000000-0008-0000-0700-000009000000}"/>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6860" r="-3293" b="49927"/>
        <a:stretch/>
      </xdr:blipFill>
      <xdr:spPr>
        <a:xfrm>
          <a:off x="650346" y="23091"/>
          <a:ext cx="1913460" cy="827071"/>
        </a:xfrm>
        <a:prstGeom prst="rect">
          <a:avLst/>
        </a:prstGeom>
      </xdr:spPr>
    </xdr:pic>
    <xdr:clientData/>
  </xdr:twoCellAnchor>
  <xdr:twoCellAnchor editAs="oneCell">
    <xdr:from>
      <xdr:col>3</xdr:col>
      <xdr:colOff>273176</xdr:colOff>
      <xdr:row>0</xdr:row>
      <xdr:rowOff>74383</xdr:rowOff>
    </xdr:from>
    <xdr:to>
      <xdr:col>6</xdr:col>
      <xdr:colOff>32066</xdr:colOff>
      <xdr:row>1</xdr:row>
      <xdr:rowOff>38099</xdr:rowOff>
    </xdr:to>
    <xdr:pic>
      <xdr:nvPicPr>
        <xdr:cNvPr id="10" name="Kuva 9" descr="Kukka kierre tulo">
          <a:extLst>
            <a:ext uri="{FF2B5EF4-FFF2-40B4-BE49-F238E27FC236}">
              <a16:creationId xmlns:a16="http://schemas.microsoft.com/office/drawing/2014/main" id="{00000000-0008-0000-0700-00000A000000}"/>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576" t="5927" r="-5901" b="49928"/>
        <a:stretch/>
      </xdr:blipFill>
      <xdr:spPr>
        <a:xfrm rot="10800000">
          <a:off x="2101976" y="74383"/>
          <a:ext cx="1975040" cy="852716"/>
        </a:xfrm>
        <a:prstGeom prst="rect">
          <a:avLst/>
        </a:prstGeom>
      </xdr:spPr>
    </xdr:pic>
    <xdr:clientData/>
  </xdr:twoCellAnchor>
  <xdr:twoCellAnchor editAs="oneCell">
    <xdr:from>
      <xdr:col>6</xdr:col>
      <xdr:colOff>1039640</xdr:colOff>
      <xdr:row>0</xdr:row>
      <xdr:rowOff>74468</xdr:rowOff>
    </xdr:from>
    <xdr:to>
      <xdr:col>8</xdr:col>
      <xdr:colOff>215018</xdr:colOff>
      <xdr:row>1</xdr:row>
      <xdr:rowOff>30346</xdr:rowOff>
    </xdr:to>
    <xdr:pic>
      <xdr:nvPicPr>
        <xdr:cNvPr id="11" name="Kuva 10" descr="Kukka kierre tulo">
          <a:extLst>
            <a:ext uri="{FF2B5EF4-FFF2-40B4-BE49-F238E27FC236}">
              <a16:creationId xmlns:a16="http://schemas.microsoft.com/office/drawing/2014/main" id="{00000000-0008-0000-0700-00000B000000}"/>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576" t="5927" r="-5901" b="49928"/>
        <a:stretch/>
      </xdr:blipFill>
      <xdr:spPr>
        <a:xfrm rot="10800000">
          <a:off x="5084590" y="74468"/>
          <a:ext cx="1950328" cy="844878"/>
        </a:xfrm>
        <a:prstGeom prst="rect">
          <a:avLst/>
        </a:prstGeom>
      </xdr:spPr>
    </xdr:pic>
    <xdr:clientData/>
  </xdr:twoCellAnchor>
  <xdr:twoCellAnchor>
    <xdr:from>
      <xdr:col>10</xdr:col>
      <xdr:colOff>476251</xdr:colOff>
      <xdr:row>0</xdr:row>
      <xdr:rowOff>0</xdr:rowOff>
    </xdr:from>
    <xdr:to>
      <xdr:col>14</xdr:col>
      <xdr:colOff>4467</xdr:colOff>
      <xdr:row>1</xdr:row>
      <xdr:rowOff>0</xdr:rowOff>
    </xdr:to>
    <xdr:graphicFrame macro="">
      <xdr:nvGraphicFramePr>
        <xdr:cNvPr id="2" name="Kaavio 1">
          <a:extLst>
            <a:ext uri="{FF2B5EF4-FFF2-40B4-BE49-F238E27FC236}">
              <a16:creationId xmlns:a16="http://schemas.microsoft.com/office/drawing/2014/main" id="{426A0816-28FD-600D-9028-7A04475CA4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678872</xdr:colOff>
      <xdr:row>0</xdr:row>
      <xdr:rowOff>0</xdr:rowOff>
    </xdr:from>
    <xdr:to>
      <xdr:col>6</xdr:col>
      <xdr:colOff>1545701</xdr:colOff>
      <xdr:row>0</xdr:row>
      <xdr:rowOff>842955</xdr:rowOff>
    </xdr:to>
    <xdr:pic>
      <xdr:nvPicPr>
        <xdr:cNvPr id="3" name="Kuva 2" descr="Kukka kierre tulo">
          <a:extLst>
            <a:ext uri="{FF2B5EF4-FFF2-40B4-BE49-F238E27FC236}">
              <a16:creationId xmlns:a16="http://schemas.microsoft.com/office/drawing/2014/main" id="{20240B25-D646-4BF9-A4AB-97BAAD69087D}"/>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6173" r="-3401" b="49928"/>
        <a:stretch/>
      </xdr:blipFill>
      <xdr:spPr>
        <a:xfrm>
          <a:off x="3726872" y="0"/>
          <a:ext cx="1863779" cy="842955"/>
        </a:xfrm>
        <a:prstGeom prst="rect">
          <a:avLst/>
        </a:prstGeom>
      </xdr:spPr>
    </xdr:pic>
    <xdr:clientData/>
  </xdr:twoCellAnchor>
  <xdr:twoCellAnchor editAs="oneCell">
    <xdr:from>
      <xdr:col>7</xdr:col>
      <xdr:colOff>731404</xdr:colOff>
      <xdr:row>0</xdr:row>
      <xdr:rowOff>0</xdr:rowOff>
    </xdr:from>
    <xdr:to>
      <xdr:col>11</xdr:col>
      <xdr:colOff>631</xdr:colOff>
      <xdr:row>0</xdr:row>
      <xdr:rowOff>841156</xdr:rowOff>
    </xdr:to>
    <xdr:pic>
      <xdr:nvPicPr>
        <xdr:cNvPr id="4" name="Kuva 3" descr="Kukka kierre tulo">
          <a:extLst>
            <a:ext uri="{FF2B5EF4-FFF2-40B4-BE49-F238E27FC236}">
              <a16:creationId xmlns:a16="http://schemas.microsoft.com/office/drawing/2014/main" id="{0E40F40B-EADD-4B17-88BE-633357A52C11}"/>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6173" r="-3401" b="49928"/>
        <a:stretch/>
      </xdr:blipFill>
      <xdr:spPr>
        <a:xfrm>
          <a:off x="6744854" y="0"/>
          <a:ext cx="1904477" cy="8411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495300</xdr:colOff>
      <xdr:row>0</xdr:row>
      <xdr:rowOff>82550</xdr:rowOff>
    </xdr:from>
    <xdr:to>
      <xdr:col>9</xdr:col>
      <xdr:colOff>114300</xdr:colOff>
      <xdr:row>2</xdr:row>
      <xdr:rowOff>508000</xdr:rowOff>
    </xdr:to>
    <xdr:grpSp>
      <xdr:nvGrpSpPr>
        <xdr:cNvPr id="42" name="Group 73">
          <a:extLst>
            <a:ext uri="{FF2B5EF4-FFF2-40B4-BE49-F238E27FC236}">
              <a16:creationId xmlns:a16="http://schemas.microsoft.com/office/drawing/2014/main" id="{177EB7B9-D585-442D-A79E-FF005EDB9E02}"/>
            </a:ext>
          </a:extLst>
        </xdr:cNvPr>
        <xdr:cNvGrpSpPr/>
      </xdr:nvGrpSpPr>
      <xdr:grpSpPr>
        <a:xfrm>
          <a:off x="2324100" y="82550"/>
          <a:ext cx="3276600" cy="1844675"/>
          <a:chOff x="299680" y="0"/>
          <a:chExt cx="6113667" cy="3469146"/>
        </a:xfrm>
      </xdr:grpSpPr>
      <xdr:pic>
        <xdr:nvPicPr>
          <xdr:cNvPr id="43" name="Graphic 49" descr="An arch of leaves and lemons">
            <a:extLst>
              <a:ext uri="{FF2B5EF4-FFF2-40B4-BE49-F238E27FC236}">
                <a16:creationId xmlns:a16="http://schemas.microsoft.com/office/drawing/2014/main" id="{CD9975E3-B4DF-1525-51C9-C8648A3F5D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8933126">
            <a:off x="299680" y="332084"/>
            <a:ext cx="1735773" cy="1606830"/>
          </a:xfrm>
          <a:prstGeom prst="rect">
            <a:avLst/>
          </a:prstGeom>
        </xdr:spPr>
      </xdr:pic>
      <xdr:pic>
        <xdr:nvPicPr>
          <xdr:cNvPr id="44" name="Graphic 51" descr="A group of trees with bushes and flowers">
            <a:extLst>
              <a:ext uri="{FF2B5EF4-FFF2-40B4-BE49-F238E27FC236}">
                <a16:creationId xmlns:a16="http://schemas.microsoft.com/office/drawing/2014/main" id="{639E1DE3-362D-C22D-FCEA-D466A68327E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983604" y="193991"/>
            <a:ext cx="2229016" cy="2063433"/>
          </a:xfrm>
          <a:prstGeom prst="rect">
            <a:avLst/>
          </a:prstGeom>
        </xdr:spPr>
      </xdr:pic>
      <xdr:pic>
        <xdr:nvPicPr>
          <xdr:cNvPr id="45" name="Graphic 59" descr="A city block with various buildings, skyscrapers and trees">
            <a:extLst>
              <a:ext uri="{FF2B5EF4-FFF2-40B4-BE49-F238E27FC236}">
                <a16:creationId xmlns:a16="http://schemas.microsoft.com/office/drawing/2014/main" id="{8CC67227-6020-9E0B-C27D-03ABCDDE724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984195" y="1220444"/>
            <a:ext cx="2429152" cy="2248702"/>
          </a:xfrm>
          <a:prstGeom prst="rect">
            <a:avLst/>
          </a:prstGeom>
        </xdr:spPr>
      </xdr:pic>
      <xdr:pic>
        <xdr:nvPicPr>
          <xdr:cNvPr id="46" name="Graphic 63" descr="Winter woods with falling snow">
            <a:extLst>
              <a:ext uri="{FF2B5EF4-FFF2-40B4-BE49-F238E27FC236}">
                <a16:creationId xmlns:a16="http://schemas.microsoft.com/office/drawing/2014/main" id="{045DBB78-763D-9B30-9851-9A348CDF897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374052" y="545479"/>
            <a:ext cx="1624933" cy="1504224"/>
          </a:xfrm>
          <a:prstGeom prst="rect">
            <a:avLst/>
          </a:prstGeom>
        </xdr:spPr>
      </xdr:pic>
      <xdr:pic>
        <xdr:nvPicPr>
          <xdr:cNvPr id="47" name="Graphic 57" descr="A cozy cabin in the woods covered in snow">
            <a:extLst>
              <a:ext uri="{FF2B5EF4-FFF2-40B4-BE49-F238E27FC236}">
                <a16:creationId xmlns:a16="http://schemas.microsoft.com/office/drawing/2014/main" id="{8853DDF7-925E-A0F5-6149-7BFE7D99ADA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2095408" y="0"/>
            <a:ext cx="2842483" cy="2631328"/>
          </a:xfrm>
          <a:prstGeom prst="rect">
            <a:avLst/>
          </a:prstGeom>
        </xdr:spPr>
      </xdr:pic>
      <xdr:pic>
        <xdr:nvPicPr>
          <xdr:cNvPr id="48" name="Graphic 41" descr="An arch of leaves, pinecones, lights and bells">
            <a:extLst>
              <a:ext uri="{FF2B5EF4-FFF2-40B4-BE49-F238E27FC236}">
                <a16:creationId xmlns:a16="http://schemas.microsoft.com/office/drawing/2014/main" id="{0283A49A-3021-690B-803E-699A757E5A5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rot="14635378">
            <a:off x="1044141" y="1206788"/>
            <a:ext cx="1711488" cy="1848828"/>
          </a:xfrm>
          <a:prstGeom prst="rect">
            <a:avLst/>
          </a:prstGeom>
        </xdr:spPr>
      </xdr:pic>
      <xdr:pic>
        <xdr:nvPicPr>
          <xdr:cNvPr id="49" name="Graphic 53" descr="An arch of olives and leaves">
            <a:extLst>
              <a:ext uri="{FF2B5EF4-FFF2-40B4-BE49-F238E27FC236}">
                <a16:creationId xmlns:a16="http://schemas.microsoft.com/office/drawing/2014/main" id="{75AC1B30-037E-289D-ADAA-6CDC631BDECF}"/>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rot="4747470">
            <a:off x="2545584" y="1731611"/>
            <a:ext cx="1488685" cy="1608147"/>
          </a:xfrm>
          <a:prstGeom prst="rect">
            <a:avLst/>
          </a:prstGeom>
        </xdr:spPr>
      </xdr:pic>
    </xdr:grpSp>
    <xdr:clientData/>
  </xdr:twoCellAnchor>
  <xdr:twoCellAnchor>
    <xdr:from>
      <xdr:col>8</xdr:col>
      <xdr:colOff>488950</xdr:colOff>
      <xdr:row>0</xdr:row>
      <xdr:rowOff>95250</xdr:rowOff>
    </xdr:from>
    <xdr:to>
      <xdr:col>14</xdr:col>
      <xdr:colOff>107950</xdr:colOff>
      <xdr:row>2</xdr:row>
      <xdr:rowOff>508000</xdr:rowOff>
    </xdr:to>
    <xdr:grpSp>
      <xdr:nvGrpSpPr>
        <xdr:cNvPr id="50" name="Group 73">
          <a:extLst>
            <a:ext uri="{FF2B5EF4-FFF2-40B4-BE49-F238E27FC236}">
              <a16:creationId xmlns:a16="http://schemas.microsoft.com/office/drawing/2014/main" id="{94B4FEEC-D0FE-49C5-A3D3-FCB56BD26504}"/>
            </a:ext>
          </a:extLst>
        </xdr:cNvPr>
        <xdr:cNvGrpSpPr/>
      </xdr:nvGrpSpPr>
      <xdr:grpSpPr>
        <a:xfrm flipH="1">
          <a:off x="5365750" y="95250"/>
          <a:ext cx="3276600" cy="1831975"/>
          <a:chOff x="299680" y="0"/>
          <a:chExt cx="6113667" cy="3469146"/>
        </a:xfrm>
      </xdr:grpSpPr>
      <xdr:pic>
        <xdr:nvPicPr>
          <xdr:cNvPr id="51" name="Graphic 49" descr="An arch of leaves and lemons">
            <a:extLst>
              <a:ext uri="{FF2B5EF4-FFF2-40B4-BE49-F238E27FC236}">
                <a16:creationId xmlns:a16="http://schemas.microsoft.com/office/drawing/2014/main" id="{D322EC1D-35A5-A6F3-D763-8ECDF9F7D5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8933126">
            <a:off x="299680" y="332084"/>
            <a:ext cx="1735773" cy="1606830"/>
          </a:xfrm>
          <a:prstGeom prst="rect">
            <a:avLst/>
          </a:prstGeom>
        </xdr:spPr>
      </xdr:pic>
      <xdr:pic>
        <xdr:nvPicPr>
          <xdr:cNvPr id="52" name="Graphic 51" descr="A group of trees with bushes and flowers">
            <a:extLst>
              <a:ext uri="{FF2B5EF4-FFF2-40B4-BE49-F238E27FC236}">
                <a16:creationId xmlns:a16="http://schemas.microsoft.com/office/drawing/2014/main" id="{146D663F-4B9B-07CA-9082-85A94241D8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983604" y="193991"/>
            <a:ext cx="2229016" cy="2063433"/>
          </a:xfrm>
          <a:prstGeom prst="rect">
            <a:avLst/>
          </a:prstGeom>
        </xdr:spPr>
      </xdr:pic>
      <xdr:pic>
        <xdr:nvPicPr>
          <xdr:cNvPr id="53" name="Graphic 59" descr="A city block with various buildings, skyscrapers and trees">
            <a:extLst>
              <a:ext uri="{FF2B5EF4-FFF2-40B4-BE49-F238E27FC236}">
                <a16:creationId xmlns:a16="http://schemas.microsoft.com/office/drawing/2014/main" id="{ED2F574A-AA3B-78BE-CC85-C20A1A8F67D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984195" y="1220444"/>
            <a:ext cx="2429152" cy="2248702"/>
          </a:xfrm>
          <a:prstGeom prst="rect">
            <a:avLst/>
          </a:prstGeom>
        </xdr:spPr>
      </xdr:pic>
      <xdr:pic>
        <xdr:nvPicPr>
          <xdr:cNvPr id="54" name="Graphic 63" descr="Winter woods with falling snow">
            <a:extLst>
              <a:ext uri="{FF2B5EF4-FFF2-40B4-BE49-F238E27FC236}">
                <a16:creationId xmlns:a16="http://schemas.microsoft.com/office/drawing/2014/main" id="{BFA640EE-9A18-5D71-098B-E5FFCE3B934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374052" y="545479"/>
            <a:ext cx="1624933" cy="1504224"/>
          </a:xfrm>
          <a:prstGeom prst="rect">
            <a:avLst/>
          </a:prstGeom>
        </xdr:spPr>
      </xdr:pic>
      <xdr:pic>
        <xdr:nvPicPr>
          <xdr:cNvPr id="55" name="Graphic 57" descr="A cozy cabin in the woods covered in snow">
            <a:extLst>
              <a:ext uri="{FF2B5EF4-FFF2-40B4-BE49-F238E27FC236}">
                <a16:creationId xmlns:a16="http://schemas.microsoft.com/office/drawing/2014/main" id="{B2FAE2E8-9493-55FF-410E-BDD6D181128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2095408" y="0"/>
            <a:ext cx="2842483" cy="2631328"/>
          </a:xfrm>
          <a:prstGeom prst="rect">
            <a:avLst/>
          </a:prstGeom>
        </xdr:spPr>
      </xdr:pic>
      <xdr:pic>
        <xdr:nvPicPr>
          <xdr:cNvPr id="56" name="Graphic 41" descr="An arch of leaves, pinecones, lights and bells">
            <a:extLst>
              <a:ext uri="{FF2B5EF4-FFF2-40B4-BE49-F238E27FC236}">
                <a16:creationId xmlns:a16="http://schemas.microsoft.com/office/drawing/2014/main" id="{2B7F6414-4D77-1B68-7402-2C672E948A2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rot="14635378">
            <a:off x="1044141" y="1206788"/>
            <a:ext cx="1711488" cy="1848828"/>
          </a:xfrm>
          <a:prstGeom prst="rect">
            <a:avLst/>
          </a:prstGeom>
        </xdr:spPr>
      </xdr:pic>
      <xdr:pic>
        <xdr:nvPicPr>
          <xdr:cNvPr id="57" name="Graphic 53" descr="An arch of olives and leaves">
            <a:extLst>
              <a:ext uri="{FF2B5EF4-FFF2-40B4-BE49-F238E27FC236}">
                <a16:creationId xmlns:a16="http://schemas.microsoft.com/office/drawing/2014/main" id="{496B1095-D93C-F5FE-6F4B-503B4C0E006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rot="4747470">
            <a:off x="2545584" y="1731611"/>
            <a:ext cx="1488685" cy="1608147"/>
          </a:xfrm>
          <a:prstGeom prst="rect">
            <a:avLst/>
          </a:prstGeom>
        </xdr:spPr>
      </xdr:pic>
    </xdr:grpSp>
    <xdr:clientData/>
  </xdr:twoCellAnchor>
</xdr:wsDr>
</file>

<file path=xl/drawings/drawing20.xml><?xml version="1.0" encoding="utf-8"?>
<c:userShapes xmlns:c="http://schemas.openxmlformats.org/drawingml/2006/chart">
  <cdr:relSizeAnchor xmlns:cdr="http://schemas.openxmlformats.org/drawingml/2006/chartDrawing">
    <cdr:from>
      <cdr:x>0.28549</cdr:x>
      <cdr:y>0.32529</cdr:y>
    </cdr:from>
    <cdr:to>
      <cdr:x>0.73747</cdr:x>
      <cdr:y>0.69286</cdr:y>
    </cdr:to>
    <cdr:sp macro="" textlink="'Viheralueet ja luonto'!$F$49">
      <cdr:nvSpPr>
        <cdr:cNvPr id="2" name="Tekstiruutu 1">
          <a:extLst xmlns:a="http://schemas.openxmlformats.org/drawingml/2006/main">
            <a:ext uri="{FF2B5EF4-FFF2-40B4-BE49-F238E27FC236}">
              <a16:creationId xmlns:a16="http://schemas.microsoft.com/office/drawing/2014/main" id="{8ABCF7A2-553F-EDBB-CF60-E3D4217DE48F}"/>
            </a:ext>
          </a:extLst>
        </cdr:cNvPr>
        <cdr:cNvSpPr txBox="1"/>
      </cdr:nvSpPr>
      <cdr:spPr>
        <a:xfrm xmlns:a="http://schemas.openxmlformats.org/drawingml/2006/main">
          <a:off x="467503" y="289179"/>
          <a:ext cx="740146" cy="32677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94B6466E-74ED-4C98-A03E-6B56DE6875C2}" type="TxLink">
            <a:rPr lang="en-US" sz="1600" b="0" i="0" u="none" strike="noStrike">
              <a:solidFill>
                <a:srgbClr val="000000"/>
              </a:solidFill>
              <a:latin typeface="Calibri"/>
              <a:cs typeface="Calibri"/>
            </a:rPr>
            <a:pPr algn="ctr"/>
            <a:t>0 %</a:t>
          </a:fld>
          <a:endParaRPr lang="fi-FI" sz="1600"/>
        </a:p>
      </cdr:txBody>
    </cdr:sp>
  </cdr:relSizeAnchor>
</c:userShapes>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352425</xdr:colOff>
          <xdr:row>10</xdr:row>
          <xdr:rowOff>85725</xdr:rowOff>
        </xdr:from>
        <xdr:to>
          <xdr:col>7</xdr:col>
          <xdr:colOff>638175</xdr:colOff>
          <xdr:row>10</xdr:row>
          <xdr:rowOff>295275</xdr:rowOff>
        </xdr:to>
        <xdr:sp macro="" textlink="">
          <xdr:nvSpPr>
            <xdr:cNvPr id="24626" name="Check Box 50" hidden="1">
              <a:extLst>
                <a:ext uri="{63B3BB69-23CF-44E3-9099-C40C66FF867C}">
                  <a14:compatExt spid="_x0000_s24626"/>
                </a:ext>
                <a:ext uri="{FF2B5EF4-FFF2-40B4-BE49-F238E27FC236}">
                  <a16:creationId xmlns:a16="http://schemas.microsoft.com/office/drawing/2014/main" id="{00000000-0008-0000-0900-00003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11</xdr:row>
          <xdr:rowOff>333375</xdr:rowOff>
        </xdr:from>
        <xdr:to>
          <xdr:col>7</xdr:col>
          <xdr:colOff>695325</xdr:colOff>
          <xdr:row>11</xdr:row>
          <xdr:rowOff>542925</xdr:rowOff>
        </xdr:to>
        <xdr:sp macro="" textlink="">
          <xdr:nvSpPr>
            <xdr:cNvPr id="24627" name="Check Box 51" hidden="1">
              <a:extLst>
                <a:ext uri="{63B3BB69-23CF-44E3-9099-C40C66FF867C}">
                  <a14:compatExt spid="_x0000_s24627"/>
                </a:ext>
                <a:ext uri="{FF2B5EF4-FFF2-40B4-BE49-F238E27FC236}">
                  <a16:creationId xmlns:a16="http://schemas.microsoft.com/office/drawing/2014/main" id="{00000000-0008-0000-0900-00003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12</xdr:row>
          <xdr:rowOff>161925</xdr:rowOff>
        </xdr:from>
        <xdr:to>
          <xdr:col>7</xdr:col>
          <xdr:colOff>771525</xdr:colOff>
          <xdr:row>12</xdr:row>
          <xdr:rowOff>409575</xdr:rowOff>
        </xdr:to>
        <xdr:sp macro="" textlink="">
          <xdr:nvSpPr>
            <xdr:cNvPr id="24628" name="Check Box 52" hidden="1">
              <a:extLst>
                <a:ext uri="{63B3BB69-23CF-44E3-9099-C40C66FF867C}">
                  <a14:compatExt spid="_x0000_s24628"/>
                </a:ext>
                <a:ext uri="{FF2B5EF4-FFF2-40B4-BE49-F238E27FC236}">
                  <a16:creationId xmlns:a16="http://schemas.microsoft.com/office/drawing/2014/main" id="{00000000-0008-0000-0900-00003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13</xdr:row>
          <xdr:rowOff>180975</xdr:rowOff>
        </xdr:from>
        <xdr:to>
          <xdr:col>7</xdr:col>
          <xdr:colOff>676275</xdr:colOff>
          <xdr:row>13</xdr:row>
          <xdr:rowOff>438150</xdr:rowOff>
        </xdr:to>
        <xdr:sp macro="" textlink="">
          <xdr:nvSpPr>
            <xdr:cNvPr id="24629" name="Check Box 53" hidden="1">
              <a:extLst>
                <a:ext uri="{63B3BB69-23CF-44E3-9099-C40C66FF867C}">
                  <a14:compatExt spid="_x0000_s24629"/>
                </a:ext>
                <a:ext uri="{FF2B5EF4-FFF2-40B4-BE49-F238E27FC236}">
                  <a16:creationId xmlns:a16="http://schemas.microsoft.com/office/drawing/2014/main" id="{00000000-0008-0000-0900-00003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14</xdr:row>
          <xdr:rowOff>66675</xdr:rowOff>
        </xdr:from>
        <xdr:to>
          <xdr:col>7</xdr:col>
          <xdr:colOff>638175</xdr:colOff>
          <xdr:row>14</xdr:row>
          <xdr:rowOff>371475</xdr:rowOff>
        </xdr:to>
        <xdr:sp macro="" textlink="">
          <xdr:nvSpPr>
            <xdr:cNvPr id="24631" name="Check Box 55" hidden="1">
              <a:extLst>
                <a:ext uri="{63B3BB69-23CF-44E3-9099-C40C66FF867C}">
                  <a14:compatExt spid="_x0000_s24631"/>
                </a:ext>
                <a:ext uri="{FF2B5EF4-FFF2-40B4-BE49-F238E27FC236}">
                  <a16:creationId xmlns:a16="http://schemas.microsoft.com/office/drawing/2014/main" id="{00000000-0008-0000-0900-00003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14</xdr:row>
          <xdr:rowOff>419100</xdr:rowOff>
        </xdr:from>
        <xdr:to>
          <xdr:col>7</xdr:col>
          <xdr:colOff>695325</xdr:colOff>
          <xdr:row>15</xdr:row>
          <xdr:rowOff>200025</xdr:rowOff>
        </xdr:to>
        <xdr:sp macro="" textlink="">
          <xdr:nvSpPr>
            <xdr:cNvPr id="24632" name="Check Box 56" hidden="1">
              <a:extLst>
                <a:ext uri="{63B3BB69-23CF-44E3-9099-C40C66FF867C}">
                  <a14:compatExt spid="_x0000_s24632"/>
                </a:ext>
                <a:ext uri="{FF2B5EF4-FFF2-40B4-BE49-F238E27FC236}">
                  <a16:creationId xmlns:a16="http://schemas.microsoft.com/office/drawing/2014/main" id="{00000000-0008-0000-0900-00003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16</xdr:row>
          <xdr:rowOff>104775</xdr:rowOff>
        </xdr:from>
        <xdr:to>
          <xdr:col>7</xdr:col>
          <xdr:colOff>657225</xdr:colOff>
          <xdr:row>16</xdr:row>
          <xdr:rowOff>304800</xdr:rowOff>
        </xdr:to>
        <xdr:sp macro="" textlink="">
          <xdr:nvSpPr>
            <xdr:cNvPr id="24633" name="Check Box 57" hidden="1">
              <a:extLst>
                <a:ext uri="{63B3BB69-23CF-44E3-9099-C40C66FF867C}">
                  <a14:compatExt spid="_x0000_s24633"/>
                </a:ext>
                <a:ext uri="{FF2B5EF4-FFF2-40B4-BE49-F238E27FC236}">
                  <a16:creationId xmlns:a16="http://schemas.microsoft.com/office/drawing/2014/main" id="{00000000-0008-0000-0900-00003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17</xdr:row>
          <xdr:rowOff>38100</xdr:rowOff>
        </xdr:from>
        <xdr:to>
          <xdr:col>7</xdr:col>
          <xdr:colOff>800100</xdr:colOff>
          <xdr:row>17</xdr:row>
          <xdr:rowOff>381000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9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18</xdr:row>
          <xdr:rowOff>76200</xdr:rowOff>
        </xdr:from>
        <xdr:to>
          <xdr:col>7</xdr:col>
          <xdr:colOff>666750</xdr:colOff>
          <xdr:row>18</xdr:row>
          <xdr:rowOff>333375</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9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19</xdr:row>
          <xdr:rowOff>57150</xdr:rowOff>
        </xdr:from>
        <xdr:to>
          <xdr:col>7</xdr:col>
          <xdr:colOff>685800</xdr:colOff>
          <xdr:row>19</xdr:row>
          <xdr:rowOff>361950</xdr:rowOff>
        </xdr:to>
        <xdr:sp macro="" textlink="">
          <xdr:nvSpPr>
            <xdr:cNvPr id="24636" name="Check Box 60" hidden="1">
              <a:extLst>
                <a:ext uri="{63B3BB69-23CF-44E3-9099-C40C66FF867C}">
                  <a14:compatExt spid="_x0000_s24636"/>
                </a:ext>
                <a:ext uri="{FF2B5EF4-FFF2-40B4-BE49-F238E27FC236}">
                  <a16:creationId xmlns:a16="http://schemas.microsoft.com/office/drawing/2014/main" id="{00000000-0008-0000-0900-00003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20</xdr:row>
          <xdr:rowOff>200025</xdr:rowOff>
        </xdr:from>
        <xdr:to>
          <xdr:col>7</xdr:col>
          <xdr:colOff>771525</xdr:colOff>
          <xdr:row>20</xdr:row>
          <xdr:rowOff>609600</xdr:rowOff>
        </xdr:to>
        <xdr:sp macro="" textlink="">
          <xdr:nvSpPr>
            <xdr:cNvPr id="24637" name="Check Box 61" hidden="1">
              <a:extLst>
                <a:ext uri="{63B3BB69-23CF-44E3-9099-C40C66FF867C}">
                  <a14:compatExt spid="_x0000_s24637"/>
                </a:ext>
                <a:ext uri="{FF2B5EF4-FFF2-40B4-BE49-F238E27FC236}">
                  <a16:creationId xmlns:a16="http://schemas.microsoft.com/office/drawing/2014/main" id="{00000000-0008-0000-0900-00003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21</xdr:row>
          <xdr:rowOff>219075</xdr:rowOff>
        </xdr:from>
        <xdr:to>
          <xdr:col>7</xdr:col>
          <xdr:colOff>638175</xdr:colOff>
          <xdr:row>21</xdr:row>
          <xdr:rowOff>504825</xdr:rowOff>
        </xdr:to>
        <xdr:sp macro="" textlink="">
          <xdr:nvSpPr>
            <xdr:cNvPr id="24638" name="Check Box 62" hidden="1">
              <a:extLst>
                <a:ext uri="{63B3BB69-23CF-44E3-9099-C40C66FF867C}">
                  <a14:compatExt spid="_x0000_s24638"/>
                </a:ext>
                <a:ext uri="{FF2B5EF4-FFF2-40B4-BE49-F238E27FC236}">
                  <a16:creationId xmlns:a16="http://schemas.microsoft.com/office/drawing/2014/main" id="{00000000-0008-0000-0900-00003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22</xdr:row>
          <xdr:rowOff>276225</xdr:rowOff>
        </xdr:from>
        <xdr:to>
          <xdr:col>7</xdr:col>
          <xdr:colOff>657225</xdr:colOff>
          <xdr:row>22</xdr:row>
          <xdr:rowOff>523875</xdr:rowOff>
        </xdr:to>
        <xdr:sp macro="" textlink="">
          <xdr:nvSpPr>
            <xdr:cNvPr id="24639" name="Check Box 63" hidden="1">
              <a:extLst>
                <a:ext uri="{63B3BB69-23CF-44E3-9099-C40C66FF867C}">
                  <a14:compatExt spid="_x0000_s24639"/>
                </a:ext>
                <a:ext uri="{FF2B5EF4-FFF2-40B4-BE49-F238E27FC236}">
                  <a16:creationId xmlns:a16="http://schemas.microsoft.com/office/drawing/2014/main" id="{00000000-0008-0000-0900-00003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27</xdr:row>
          <xdr:rowOff>228600</xdr:rowOff>
        </xdr:from>
        <xdr:to>
          <xdr:col>7</xdr:col>
          <xdr:colOff>733425</xdr:colOff>
          <xdr:row>27</xdr:row>
          <xdr:rowOff>523875</xdr:rowOff>
        </xdr:to>
        <xdr:sp macro="" textlink="">
          <xdr:nvSpPr>
            <xdr:cNvPr id="24640" name="Check Box 64" hidden="1">
              <a:extLst>
                <a:ext uri="{63B3BB69-23CF-44E3-9099-C40C66FF867C}">
                  <a14:compatExt spid="_x0000_s24640"/>
                </a:ext>
                <a:ext uri="{FF2B5EF4-FFF2-40B4-BE49-F238E27FC236}">
                  <a16:creationId xmlns:a16="http://schemas.microsoft.com/office/drawing/2014/main" id="{00000000-0008-0000-0900-00004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28</xdr:row>
          <xdr:rowOff>85725</xdr:rowOff>
        </xdr:from>
        <xdr:to>
          <xdr:col>7</xdr:col>
          <xdr:colOff>666750</xdr:colOff>
          <xdr:row>28</xdr:row>
          <xdr:rowOff>371475</xdr:rowOff>
        </xdr:to>
        <xdr:sp macro="" textlink="">
          <xdr:nvSpPr>
            <xdr:cNvPr id="24641" name="Check Box 65" hidden="1">
              <a:extLst>
                <a:ext uri="{63B3BB69-23CF-44E3-9099-C40C66FF867C}">
                  <a14:compatExt spid="_x0000_s24641"/>
                </a:ext>
                <a:ext uri="{FF2B5EF4-FFF2-40B4-BE49-F238E27FC236}">
                  <a16:creationId xmlns:a16="http://schemas.microsoft.com/office/drawing/2014/main" id="{00000000-0008-0000-09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29</xdr:row>
          <xdr:rowOff>123825</xdr:rowOff>
        </xdr:from>
        <xdr:to>
          <xdr:col>7</xdr:col>
          <xdr:colOff>876300</xdr:colOff>
          <xdr:row>29</xdr:row>
          <xdr:rowOff>495300</xdr:rowOff>
        </xdr:to>
        <xdr:sp macro="" textlink="">
          <xdr:nvSpPr>
            <xdr:cNvPr id="24642" name="Check Box 66" hidden="1">
              <a:extLst>
                <a:ext uri="{63B3BB69-23CF-44E3-9099-C40C66FF867C}">
                  <a14:compatExt spid="_x0000_s24642"/>
                </a:ext>
                <a:ext uri="{FF2B5EF4-FFF2-40B4-BE49-F238E27FC236}">
                  <a16:creationId xmlns:a16="http://schemas.microsoft.com/office/drawing/2014/main" id="{00000000-0008-0000-0900-00004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30</xdr:row>
          <xdr:rowOff>152400</xdr:rowOff>
        </xdr:from>
        <xdr:to>
          <xdr:col>7</xdr:col>
          <xdr:colOff>666750</xdr:colOff>
          <xdr:row>30</xdr:row>
          <xdr:rowOff>419100</xdr:rowOff>
        </xdr:to>
        <xdr:sp macro="" textlink="">
          <xdr:nvSpPr>
            <xdr:cNvPr id="24643" name="Check Box 67" hidden="1">
              <a:extLst>
                <a:ext uri="{63B3BB69-23CF-44E3-9099-C40C66FF867C}">
                  <a14:compatExt spid="_x0000_s24643"/>
                </a:ext>
                <a:ext uri="{FF2B5EF4-FFF2-40B4-BE49-F238E27FC236}">
                  <a16:creationId xmlns:a16="http://schemas.microsoft.com/office/drawing/2014/main" id="{00000000-0008-0000-09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31</xdr:row>
          <xdr:rowOff>114300</xdr:rowOff>
        </xdr:from>
        <xdr:to>
          <xdr:col>7</xdr:col>
          <xdr:colOff>676275</xdr:colOff>
          <xdr:row>31</xdr:row>
          <xdr:rowOff>485775</xdr:rowOff>
        </xdr:to>
        <xdr:sp macro="" textlink="">
          <xdr:nvSpPr>
            <xdr:cNvPr id="24644" name="Check Box 68" hidden="1">
              <a:extLst>
                <a:ext uri="{63B3BB69-23CF-44E3-9099-C40C66FF867C}">
                  <a14:compatExt spid="_x0000_s24644"/>
                </a:ext>
                <a:ext uri="{FF2B5EF4-FFF2-40B4-BE49-F238E27FC236}">
                  <a16:creationId xmlns:a16="http://schemas.microsoft.com/office/drawing/2014/main" id="{00000000-0008-0000-09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31</xdr:row>
          <xdr:rowOff>571500</xdr:rowOff>
        </xdr:from>
        <xdr:to>
          <xdr:col>7</xdr:col>
          <xdr:colOff>666750</xdr:colOff>
          <xdr:row>33</xdr:row>
          <xdr:rowOff>19050</xdr:rowOff>
        </xdr:to>
        <xdr:sp macro="" textlink="">
          <xdr:nvSpPr>
            <xdr:cNvPr id="24645" name="Check Box 69" hidden="1">
              <a:extLst>
                <a:ext uri="{63B3BB69-23CF-44E3-9099-C40C66FF867C}">
                  <a14:compatExt spid="_x0000_s24645"/>
                </a:ext>
                <a:ext uri="{FF2B5EF4-FFF2-40B4-BE49-F238E27FC236}">
                  <a16:creationId xmlns:a16="http://schemas.microsoft.com/office/drawing/2014/main" id="{00000000-0008-0000-09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209550</xdr:colOff>
      <xdr:row>0</xdr:row>
      <xdr:rowOff>38101</xdr:rowOff>
    </xdr:from>
    <xdr:to>
      <xdr:col>13</xdr:col>
      <xdr:colOff>603250</xdr:colOff>
      <xdr:row>1</xdr:row>
      <xdr:rowOff>1</xdr:rowOff>
    </xdr:to>
    <xdr:graphicFrame macro="">
      <xdr:nvGraphicFramePr>
        <xdr:cNvPr id="2" name="Kaavio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7</xdr:col>
          <xdr:colOff>371475</xdr:colOff>
          <xdr:row>23</xdr:row>
          <xdr:rowOff>85725</xdr:rowOff>
        </xdr:from>
        <xdr:to>
          <xdr:col>7</xdr:col>
          <xdr:colOff>714375</xdr:colOff>
          <xdr:row>23</xdr:row>
          <xdr:rowOff>371475</xdr:rowOff>
        </xdr:to>
        <xdr:sp macro="" textlink="">
          <xdr:nvSpPr>
            <xdr:cNvPr id="24646" name="Check Box 70" hidden="1">
              <a:extLst>
                <a:ext uri="{63B3BB69-23CF-44E3-9099-C40C66FF867C}">
                  <a14:compatExt spid="_x0000_s24646"/>
                </a:ext>
                <a:ext uri="{FF2B5EF4-FFF2-40B4-BE49-F238E27FC236}">
                  <a16:creationId xmlns:a16="http://schemas.microsoft.com/office/drawing/2014/main" id="{00000000-0008-0000-09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24</xdr:row>
          <xdr:rowOff>114300</xdr:rowOff>
        </xdr:from>
        <xdr:to>
          <xdr:col>7</xdr:col>
          <xdr:colOff>752475</xdr:colOff>
          <xdr:row>24</xdr:row>
          <xdr:rowOff>352425</xdr:rowOff>
        </xdr:to>
        <xdr:sp macro="" textlink="">
          <xdr:nvSpPr>
            <xdr:cNvPr id="24647" name="Check Box 71" hidden="1">
              <a:extLst>
                <a:ext uri="{63B3BB69-23CF-44E3-9099-C40C66FF867C}">
                  <a14:compatExt spid="_x0000_s24647"/>
                </a:ext>
                <a:ext uri="{FF2B5EF4-FFF2-40B4-BE49-F238E27FC236}">
                  <a16:creationId xmlns:a16="http://schemas.microsoft.com/office/drawing/2014/main" id="{00000000-0008-0000-0900-00004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25</xdr:row>
          <xdr:rowOff>104775</xdr:rowOff>
        </xdr:from>
        <xdr:to>
          <xdr:col>7</xdr:col>
          <xdr:colOff>752475</xdr:colOff>
          <xdr:row>25</xdr:row>
          <xdr:rowOff>352425</xdr:rowOff>
        </xdr:to>
        <xdr:sp macro="" textlink="">
          <xdr:nvSpPr>
            <xdr:cNvPr id="24648" name="Check Box 72" hidden="1">
              <a:extLst>
                <a:ext uri="{63B3BB69-23CF-44E3-9099-C40C66FF867C}">
                  <a14:compatExt spid="_x0000_s24648"/>
                </a:ext>
                <a:ext uri="{FF2B5EF4-FFF2-40B4-BE49-F238E27FC236}">
                  <a16:creationId xmlns:a16="http://schemas.microsoft.com/office/drawing/2014/main" id="{00000000-0008-0000-0900-00004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26</xdr:row>
          <xdr:rowOff>47625</xdr:rowOff>
        </xdr:from>
        <xdr:to>
          <xdr:col>7</xdr:col>
          <xdr:colOff>733425</xdr:colOff>
          <xdr:row>26</xdr:row>
          <xdr:rowOff>352425</xdr:rowOff>
        </xdr:to>
        <xdr:sp macro="" textlink="">
          <xdr:nvSpPr>
            <xdr:cNvPr id="24649" name="Check Box 73" hidden="1">
              <a:extLst>
                <a:ext uri="{63B3BB69-23CF-44E3-9099-C40C66FF867C}">
                  <a14:compatExt spid="_x0000_s24649"/>
                </a:ext>
                <a:ext uri="{FF2B5EF4-FFF2-40B4-BE49-F238E27FC236}">
                  <a16:creationId xmlns:a16="http://schemas.microsoft.com/office/drawing/2014/main" id="{00000000-0008-0000-0900-00004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514350</xdr:colOff>
      <xdr:row>0</xdr:row>
      <xdr:rowOff>0</xdr:rowOff>
    </xdr:from>
    <xdr:to>
      <xdr:col>3</xdr:col>
      <xdr:colOff>375452</xdr:colOff>
      <xdr:row>0</xdr:row>
      <xdr:rowOff>838538</xdr:rowOff>
    </xdr:to>
    <xdr:pic>
      <xdr:nvPicPr>
        <xdr:cNvPr id="24661" name="Kuva 24660" descr="Kierre tulo, jossa lemons ja lehdet">
          <a:extLst>
            <a:ext uri="{FF2B5EF4-FFF2-40B4-BE49-F238E27FC236}">
              <a16:creationId xmlns:a16="http://schemas.microsoft.com/office/drawing/2014/main" id="{CF613932-82D6-4548-2136-3152FC891398}"/>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50547"/>
        <a:stretch/>
      </xdr:blipFill>
      <xdr:spPr>
        <a:xfrm>
          <a:off x="514350" y="0"/>
          <a:ext cx="1689902" cy="838538"/>
        </a:xfrm>
        <a:prstGeom prst="rect">
          <a:avLst/>
        </a:prstGeom>
      </xdr:spPr>
    </xdr:pic>
    <xdr:clientData/>
  </xdr:twoCellAnchor>
  <xdr:twoCellAnchor editAs="oneCell">
    <xdr:from>
      <xdr:col>6</xdr:col>
      <xdr:colOff>2571750</xdr:colOff>
      <xdr:row>0</xdr:row>
      <xdr:rowOff>9525</xdr:rowOff>
    </xdr:from>
    <xdr:to>
      <xdr:col>8</xdr:col>
      <xdr:colOff>398643</xdr:colOff>
      <xdr:row>0</xdr:row>
      <xdr:rowOff>835816</xdr:rowOff>
    </xdr:to>
    <xdr:pic>
      <xdr:nvPicPr>
        <xdr:cNvPr id="24662" name="Kuva 24661" descr="Kierre tulo, jossa lemons ja lehdet">
          <a:extLst>
            <a:ext uri="{FF2B5EF4-FFF2-40B4-BE49-F238E27FC236}">
              <a16:creationId xmlns:a16="http://schemas.microsoft.com/office/drawing/2014/main" id="{C1CC769F-FCD5-4451-89C3-260E9FBD39CF}"/>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4"/>
            </a:ext>
          </a:extLst>
        </a:blip>
        <a:srcRect b="50547"/>
        <a:stretch/>
      </xdr:blipFill>
      <xdr:spPr>
        <a:xfrm>
          <a:off x="6467475" y="9525"/>
          <a:ext cx="1713093" cy="826291"/>
        </a:xfrm>
        <a:prstGeom prst="rect">
          <a:avLst/>
        </a:prstGeom>
      </xdr:spPr>
    </xdr:pic>
    <xdr:clientData/>
  </xdr:twoCellAnchor>
  <xdr:twoCellAnchor editAs="oneCell">
    <xdr:from>
      <xdr:col>3</xdr:col>
      <xdr:colOff>104775</xdr:colOff>
      <xdr:row>0</xdr:row>
      <xdr:rowOff>57150</xdr:rowOff>
    </xdr:from>
    <xdr:to>
      <xdr:col>5</xdr:col>
      <xdr:colOff>612215</xdr:colOff>
      <xdr:row>0</xdr:row>
      <xdr:rowOff>876384</xdr:rowOff>
    </xdr:to>
    <xdr:pic>
      <xdr:nvPicPr>
        <xdr:cNvPr id="24663" name="Kuva 24662" descr="Kierre tulo, jossa lemons ja lehdet">
          <a:extLst>
            <a:ext uri="{FF2B5EF4-FFF2-40B4-BE49-F238E27FC236}">
              <a16:creationId xmlns:a16="http://schemas.microsoft.com/office/drawing/2014/main" id="{C29475AC-7BEB-4CE9-887A-B533D5C2F45A}"/>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4"/>
            </a:ext>
          </a:extLst>
        </a:blip>
        <a:srcRect b="50547"/>
        <a:stretch/>
      </xdr:blipFill>
      <xdr:spPr>
        <a:xfrm flipV="1">
          <a:off x="1933575" y="57150"/>
          <a:ext cx="1726640" cy="819234"/>
        </a:xfrm>
        <a:prstGeom prst="rect">
          <a:avLst/>
        </a:prstGeom>
      </xdr:spPr>
    </xdr:pic>
    <xdr:clientData/>
  </xdr:twoCellAnchor>
  <xdr:twoCellAnchor editAs="oneCell">
    <xdr:from>
      <xdr:col>6</xdr:col>
      <xdr:colOff>1067360</xdr:colOff>
      <xdr:row>0</xdr:row>
      <xdr:rowOff>104774</xdr:rowOff>
    </xdr:from>
    <xdr:to>
      <xdr:col>6</xdr:col>
      <xdr:colOff>2676525</xdr:colOff>
      <xdr:row>1</xdr:row>
      <xdr:rowOff>26266</xdr:rowOff>
    </xdr:to>
    <xdr:pic>
      <xdr:nvPicPr>
        <xdr:cNvPr id="24668" name="Kuva 24667" descr="Kierre tulo, jossa lemons ja lehdet">
          <a:extLst>
            <a:ext uri="{FF2B5EF4-FFF2-40B4-BE49-F238E27FC236}">
              <a16:creationId xmlns:a16="http://schemas.microsoft.com/office/drawing/2014/main" id="{3600AE03-96E8-4FD1-A48C-CB4621EA8746}"/>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4"/>
            </a:ext>
          </a:extLst>
        </a:blip>
        <a:srcRect b="50547"/>
        <a:stretch/>
      </xdr:blipFill>
      <xdr:spPr>
        <a:xfrm flipV="1">
          <a:off x="4963085" y="104774"/>
          <a:ext cx="1609165" cy="807317"/>
        </a:xfrm>
        <a:prstGeom prst="rect">
          <a:avLst/>
        </a:prstGeom>
      </xdr:spPr>
    </xdr:pic>
    <xdr:clientData/>
  </xdr:twoCellAnchor>
  <xdr:twoCellAnchor editAs="oneCell">
    <xdr:from>
      <xdr:col>5</xdr:col>
      <xdr:colOff>367739</xdr:colOff>
      <xdr:row>0</xdr:row>
      <xdr:rowOff>19050</xdr:rowOff>
    </xdr:from>
    <xdr:to>
      <xdr:col>6</xdr:col>
      <xdr:colOff>1238249</xdr:colOff>
      <xdr:row>0</xdr:row>
      <xdr:rowOff>845341</xdr:rowOff>
    </xdr:to>
    <xdr:pic>
      <xdr:nvPicPr>
        <xdr:cNvPr id="24669" name="Kuva 24668" descr="Kierre tulo, jossa lemons ja lehdet">
          <a:extLst>
            <a:ext uri="{FF2B5EF4-FFF2-40B4-BE49-F238E27FC236}">
              <a16:creationId xmlns:a16="http://schemas.microsoft.com/office/drawing/2014/main" id="{499AC38D-A05C-4BE3-9CD2-AA90931A395A}"/>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4"/>
            </a:ext>
          </a:extLst>
        </a:blip>
        <a:srcRect b="50547"/>
        <a:stretch/>
      </xdr:blipFill>
      <xdr:spPr>
        <a:xfrm>
          <a:off x="3415739" y="19050"/>
          <a:ext cx="1718235" cy="826291"/>
        </a:xfrm>
        <a:prstGeom prst="rect">
          <a:avLst/>
        </a:prstGeom>
      </xdr:spPr>
    </xdr:pic>
    <xdr:clientData/>
  </xdr:twoCellAnchor>
  <xdr:twoCellAnchor editAs="oneCell">
    <xdr:from>
      <xdr:col>8</xdr:col>
      <xdr:colOff>306481</xdr:colOff>
      <xdr:row>0</xdr:row>
      <xdr:rowOff>19050</xdr:rowOff>
    </xdr:from>
    <xdr:to>
      <xdr:col>11</xdr:col>
      <xdr:colOff>128681</xdr:colOff>
      <xdr:row>0</xdr:row>
      <xdr:rowOff>838284</xdr:rowOff>
    </xdr:to>
    <xdr:pic>
      <xdr:nvPicPr>
        <xdr:cNvPr id="3" name="Kuva 2" descr="Kierre tulo, jossa lemons ja lehdet">
          <a:extLst>
            <a:ext uri="{FF2B5EF4-FFF2-40B4-BE49-F238E27FC236}">
              <a16:creationId xmlns:a16="http://schemas.microsoft.com/office/drawing/2014/main" id="{E7EC4A37-45E4-4AEC-A274-0E270531782D}"/>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4"/>
            </a:ext>
          </a:extLst>
        </a:blip>
        <a:srcRect b="50547"/>
        <a:stretch/>
      </xdr:blipFill>
      <xdr:spPr>
        <a:xfrm flipV="1">
          <a:off x="8088406" y="19050"/>
          <a:ext cx="1651000" cy="819234"/>
        </a:xfrm>
        <a:prstGeom prst="rect">
          <a:avLst/>
        </a:prstGeom>
      </xdr:spPr>
    </xdr:pic>
    <xdr:clientData/>
  </xdr:twoCellAnchor>
</xdr:wsDr>
</file>

<file path=xl/drawings/drawing22.xml><?xml version="1.0" encoding="utf-8"?>
<c:userShapes xmlns:c="http://schemas.openxmlformats.org/drawingml/2006/chart">
  <cdr:relSizeAnchor xmlns:cdr="http://schemas.openxmlformats.org/drawingml/2006/chartDrawing">
    <cdr:from>
      <cdr:x>0.2587</cdr:x>
      <cdr:y>0.35864</cdr:y>
    </cdr:from>
    <cdr:to>
      <cdr:x>0.71813</cdr:x>
      <cdr:y>0.67737</cdr:y>
    </cdr:to>
    <cdr:sp macro="" textlink="Helteet!$G$49">
      <cdr:nvSpPr>
        <cdr:cNvPr id="2" name="Tekstiruutu 1">
          <a:extLst xmlns:a="http://schemas.openxmlformats.org/drawingml/2006/main">
            <a:ext uri="{FF2B5EF4-FFF2-40B4-BE49-F238E27FC236}">
              <a16:creationId xmlns:a16="http://schemas.microsoft.com/office/drawing/2014/main" id="{12D04638-8E22-DB22-1F4F-6F94BF05DE6F}"/>
            </a:ext>
          </a:extLst>
        </cdr:cNvPr>
        <cdr:cNvSpPr txBox="1"/>
      </cdr:nvSpPr>
      <cdr:spPr>
        <a:xfrm xmlns:a="http://schemas.openxmlformats.org/drawingml/2006/main">
          <a:off x="702796" y="806557"/>
          <a:ext cx="1248123" cy="71681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F814C0E1-5E9F-424F-B115-6EE2A0D82780}" type="TxLink">
            <a:rPr lang="en-US" sz="1800" b="0" i="0" u="none" strike="noStrike">
              <a:solidFill>
                <a:srgbClr val="000000"/>
              </a:solidFill>
              <a:latin typeface="Calibri"/>
              <a:cs typeface="Calibri"/>
            </a:rPr>
            <a:pPr algn="ctr"/>
            <a:t>0 %</a:t>
          </a:fld>
          <a:endParaRPr lang="fi-FI" sz="1800"/>
        </a:p>
      </cdr:txBody>
    </cdr:sp>
  </cdr:relSizeAnchor>
</c:userShapes>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295275</xdr:colOff>
          <xdr:row>10</xdr:row>
          <xdr:rowOff>47625</xdr:rowOff>
        </xdr:from>
        <xdr:to>
          <xdr:col>7</xdr:col>
          <xdr:colOff>800100</xdr:colOff>
          <xdr:row>10</xdr:row>
          <xdr:rowOff>361950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A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11</xdr:row>
          <xdr:rowOff>85725</xdr:rowOff>
        </xdr:from>
        <xdr:to>
          <xdr:col>7</xdr:col>
          <xdr:colOff>752475</xdr:colOff>
          <xdr:row>11</xdr:row>
          <xdr:rowOff>333375</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A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12</xdr:row>
          <xdr:rowOff>190500</xdr:rowOff>
        </xdr:from>
        <xdr:to>
          <xdr:col>7</xdr:col>
          <xdr:colOff>657225</xdr:colOff>
          <xdr:row>12</xdr:row>
          <xdr:rowOff>438150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A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13</xdr:row>
          <xdr:rowOff>19050</xdr:rowOff>
        </xdr:from>
        <xdr:to>
          <xdr:col>7</xdr:col>
          <xdr:colOff>619125</xdr:colOff>
          <xdr:row>13</xdr:row>
          <xdr:rowOff>390525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A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14</xdr:row>
          <xdr:rowOff>114300</xdr:rowOff>
        </xdr:from>
        <xdr:to>
          <xdr:col>7</xdr:col>
          <xdr:colOff>581025</xdr:colOff>
          <xdr:row>14</xdr:row>
          <xdr:rowOff>333375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A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15</xdr:row>
          <xdr:rowOff>171450</xdr:rowOff>
        </xdr:from>
        <xdr:to>
          <xdr:col>7</xdr:col>
          <xdr:colOff>695325</xdr:colOff>
          <xdr:row>15</xdr:row>
          <xdr:rowOff>428625</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A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16</xdr:row>
          <xdr:rowOff>104775</xdr:rowOff>
        </xdr:from>
        <xdr:to>
          <xdr:col>7</xdr:col>
          <xdr:colOff>657225</xdr:colOff>
          <xdr:row>16</xdr:row>
          <xdr:rowOff>361950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A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17</xdr:row>
          <xdr:rowOff>142875</xdr:rowOff>
        </xdr:from>
        <xdr:to>
          <xdr:col>7</xdr:col>
          <xdr:colOff>628650</xdr:colOff>
          <xdr:row>17</xdr:row>
          <xdr:rowOff>466725</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A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18</xdr:row>
          <xdr:rowOff>47625</xdr:rowOff>
        </xdr:from>
        <xdr:to>
          <xdr:col>7</xdr:col>
          <xdr:colOff>695325</xdr:colOff>
          <xdr:row>18</xdr:row>
          <xdr:rowOff>371475</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A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19</xdr:row>
          <xdr:rowOff>104775</xdr:rowOff>
        </xdr:from>
        <xdr:to>
          <xdr:col>7</xdr:col>
          <xdr:colOff>600075</xdr:colOff>
          <xdr:row>19</xdr:row>
          <xdr:rowOff>342900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A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19</xdr:row>
          <xdr:rowOff>409575</xdr:rowOff>
        </xdr:from>
        <xdr:to>
          <xdr:col>7</xdr:col>
          <xdr:colOff>619125</xdr:colOff>
          <xdr:row>21</xdr:row>
          <xdr:rowOff>28575</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A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20</xdr:row>
          <xdr:rowOff>228600</xdr:rowOff>
        </xdr:from>
        <xdr:to>
          <xdr:col>7</xdr:col>
          <xdr:colOff>638175</xdr:colOff>
          <xdr:row>22</xdr:row>
          <xdr:rowOff>28575</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A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355600</xdr:colOff>
      <xdr:row>0</xdr:row>
      <xdr:rowOff>27018</xdr:rowOff>
    </xdr:from>
    <xdr:to>
      <xdr:col>14</xdr:col>
      <xdr:colOff>12700</xdr:colOff>
      <xdr:row>0</xdr:row>
      <xdr:rowOff>858868</xdr:rowOff>
    </xdr:to>
    <xdr:graphicFrame macro="">
      <xdr:nvGraphicFramePr>
        <xdr:cNvPr id="2" name="Kaavio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300611</xdr:colOff>
      <xdr:row>0</xdr:row>
      <xdr:rowOff>9435</xdr:rowOff>
    </xdr:from>
    <xdr:to>
      <xdr:col>5</xdr:col>
      <xdr:colOff>50178</xdr:colOff>
      <xdr:row>1</xdr:row>
      <xdr:rowOff>76200</xdr:rowOff>
    </xdr:to>
    <xdr:pic>
      <xdr:nvPicPr>
        <xdr:cNvPr id="4" name="Kuva 3" descr="Ryhmä puut, jossa on pensaat ja kukat">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129411" y="9435"/>
          <a:ext cx="968767" cy="955765"/>
        </a:xfrm>
        <a:prstGeom prst="rect">
          <a:avLst/>
        </a:prstGeom>
      </xdr:spPr>
    </xdr:pic>
    <xdr:clientData/>
  </xdr:twoCellAnchor>
  <xdr:twoCellAnchor editAs="oneCell">
    <xdr:from>
      <xdr:col>1</xdr:col>
      <xdr:colOff>241300</xdr:colOff>
      <xdr:row>0</xdr:row>
      <xdr:rowOff>30968</xdr:rowOff>
    </xdr:from>
    <xdr:to>
      <xdr:col>2</xdr:col>
      <xdr:colOff>171450</xdr:colOff>
      <xdr:row>1</xdr:row>
      <xdr:rowOff>350</xdr:rowOff>
    </xdr:to>
    <xdr:pic>
      <xdr:nvPicPr>
        <xdr:cNvPr id="8" name="Kuva 7" descr="Mänty, jossa lumi hiutaleita">
          <a:extLst>
            <a:ext uri="{FF2B5EF4-FFF2-40B4-BE49-F238E27FC236}">
              <a16:creationId xmlns:a16="http://schemas.microsoft.com/office/drawing/2014/main" id="{00000000-0008-0000-0500-000008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0000" r="17143"/>
        <a:stretch/>
      </xdr:blipFill>
      <xdr:spPr>
        <a:xfrm>
          <a:off x="850900" y="30968"/>
          <a:ext cx="539750" cy="855207"/>
        </a:xfrm>
        <a:prstGeom prst="rect">
          <a:avLst/>
        </a:prstGeom>
      </xdr:spPr>
    </xdr:pic>
    <xdr:clientData/>
  </xdr:twoCellAnchor>
  <xdr:twoCellAnchor editAs="oneCell">
    <xdr:from>
      <xdr:col>8</xdr:col>
      <xdr:colOff>50800</xdr:colOff>
      <xdr:row>0</xdr:row>
      <xdr:rowOff>0</xdr:rowOff>
    </xdr:from>
    <xdr:to>
      <xdr:col>9</xdr:col>
      <xdr:colOff>488950</xdr:colOff>
      <xdr:row>1</xdr:row>
      <xdr:rowOff>105322</xdr:rowOff>
    </xdr:to>
    <xdr:pic>
      <xdr:nvPicPr>
        <xdr:cNvPr id="3" name="Kuva 2" descr="Ryhmä puut, jossa on pensaat ja kukat">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54800" y="0"/>
          <a:ext cx="1047750" cy="994322"/>
        </a:xfrm>
        <a:prstGeom prst="rect">
          <a:avLst/>
        </a:prstGeom>
      </xdr:spPr>
    </xdr:pic>
    <xdr:clientData/>
  </xdr:twoCellAnchor>
  <xdr:twoCellAnchor editAs="oneCell">
    <xdr:from>
      <xdr:col>5</xdr:col>
      <xdr:colOff>63500</xdr:colOff>
      <xdr:row>0</xdr:row>
      <xdr:rowOff>0</xdr:rowOff>
    </xdr:from>
    <xdr:to>
      <xdr:col>6</xdr:col>
      <xdr:colOff>53439</xdr:colOff>
      <xdr:row>1</xdr:row>
      <xdr:rowOff>15425</xdr:rowOff>
    </xdr:to>
    <xdr:pic>
      <xdr:nvPicPr>
        <xdr:cNvPr id="9" name="Kuva 8" descr="Talvi metsä, jossa on Fox lumi">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flipH="1">
          <a:off x="3111500" y="0"/>
          <a:ext cx="913864" cy="904425"/>
        </a:xfrm>
        <a:prstGeom prst="rect">
          <a:avLst/>
        </a:prstGeom>
      </xdr:spPr>
    </xdr:pic>
    <xdr:clientData/>
  </xdr:twoCellAnchor>
  <xdr:twoCellAnchor editAs="oneCell">
    <xdr:from>
      <xdr:col>4</xdr:col>
      <xdr:colOff>387611</xdr:colOff>
      <xdr:row>0</xdr:row>
      <xdr:rowOff>6351</xdr:rowOff>
    </xdr:from>
    <xdr:to>
      <xdr:col>5</xdr:col>
      <xdr:colOff>343096</xdr:colOff>
      <xdr:row>1</xdr:row>
      <xdr:rowOff>12701</xdr:rowOff>
    </xdr:to>
    <xdr:pic>
      <xdr:nvPicPr>
        <xdr:cNvPr id="5" name="Kuva 4" descr="Mänty, jossa lumi hiutaleita">
          <a:extLst>
            <a:ext uri="{FF2B5EF4-FFF2-40B4-BE49-F238E27FC236}">
              <a16:creationId xmlns:a16="http://schemas.microsoft.com/office/drawing/2014/main" id="{00000000-0008-0000-0500-000005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0000" r="17143"/>
        <a:stretch/>
      </xdr:blipFill>
      <xdr:spPr>
        <a:xfrm>
          <a:off x="2826011" y="6351"/>
          <a:ext cx="565085" cy="895350"/>
        </a:xfrm>
        <a:prstGeom prst="rect">
          <a:avLst/>
        </a:prstGeom>
      </xdr:spPr>
    </xdr:pic>
    <xdr:clientData/>
  </xdr:twoCellAnchor>
  <xdr:twoCellAnchor editAs="oneCell">
    <xdr:from>
      <xdr:col>7</xdr:col>
      <xdr:colOff>39009</xdr:colOff>
      <xdr:row>0</xdr:row>
      <xdr:rowOff>55995</xdr:rowOff>
    </xdr:from>
    <xdr:to>
      <xdr:col>7</xdr:col>
      <xdr:colOff>550728</xdr:colOff>
      <xdr:row>0</xdr:row>
      <xdr:rowOff>863601</xdr:rowOff>
    </xdr:to>
    <xdr:pic>
      <xdr:nvPicPr>
        <xdr:cNvPr id="11" name="Kuva 10" descr="Mänty, jossa lumi hiutaleita">
          <a:extLst>
            <a:ext uri="{FF2B5EF4-FFF2-40B4-BE49-F238E27FC236}">
              <a16:creationId xmlns:a16="http://schemas.microsoft.com/office/drawing/2014/main" id="{00000000-0008-0000-0500-00000B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0000" r="17143"/>
        <a:stretch/>
      </xdr:blipFill>
      <xdr:spPr>
        <a:xfrm>
          <a:off x="5830209" y="55995"/>
          <a:ext cx="511719" cy="807606"/>
        </a:xfrm>
        <a:prstGeom prst="rect">
          <a:avLst/>
        </a:prstGeom>
      </xdr:spPr>
    </xdr:pic>
    <xdr:clientData/>
  </xdr:twoCellAnchor>
  <xdr:twoCellAnchor editAs="oneCell">
    <xdr:from>
      <xdr:col>7</xdr:col>
      <xdr:colOff>326842</xdr:colOff>
      <xdr:row>0</xdr:row>
      <xdr:rowOff>16847</xdr:rowOff>
    </xdr:from>
    <xdr:to>
      <xdr:col>8</xdr:col>
      <xdr:colOff>362907</xdr:colOff>
      <xdr:row>0</xdr:row>
      <xdr:rowOff>857251</xdr:rowOff>
    </xdr:to>
    <xdr:pic>
      <xdr:nvPicPr>
        <xdr:cNvPr id="12" name="Kuva 11" descr="Talvi metsä, jossa on Fox lumi">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118042" y="16847"/>
          <a:ext cx="848865" cy="840404"/>
        </a:xfrm>
        <a:prstGeom prst="rect">
          <a:avLst/>
        </a:prstGeom>
      </xdr:spPr>
    </xdr:pic>
    <xdr:clientData/>
  </xdr:twoCellAnchor>
  <xdr:twoCellAnchor editAs="oneCell">
    <xdr:from>
      <xdr:col>9</xdr:col>
      <xdr:colOff>279399</xdr:colOff>
      <xdr:row>0</xdr:row>
      <xdr:rowOff>0</xdr:rowOff>
    </xdr:from>
    <xdr:to>
      <xdr:col>10</xdr:col>
      <xdr:colOff>238562</xdr:colOff>
      <xdr:row>1</xdr:row>
      <xdr:rowOff>12177</xdr:rowOff>
    </xdr:to>
    <xdr:pic>
      <xdr:nvPicPr>
        <xdr:cNvPr id="13" name="Kuva 12" descr="Mänty, jossa lumi hiutaleita">
          <a:extLst>
            <a:ext uri="{FF2B5EF4-FFF2-40B4-BE49-F238E27FC236}">
              <a16:creationId xmlns:a16="http://schemas.microsoft.com/office/drawing/2014/main" id="{00000000-0008-0000-0500-00000D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0000" r="17143"/>
        <a:stretch/>
      </xdr:blipFill>
      <xdr:spPr>
        <a:xfrm>
          <a:off x="7492999" y="0"/>
          <a:ext cx="568763" cy="901177"/>
        </a:xfrm>
        <a:prstGeom prst="rect">
          <a:avLst/>
        </a:prstGeom>
      </xdr:spPr>
    </xdr:pic>
    <xdr:clientData/>
  </xdr:twoCellAnchor>
  <xdr:twoCellAnchor editAs="oneCell">
    <xdr:from>
      <xdr:col>10</xdr:col>
      <xdr:colOff>6350</xdr:colOff>
      <xdr:row>0</xdr:row>
      <xdr:rowOff>0</xdr:rowOff>
    </xdr:from>
    <xdr:to>
      <xdr:col>11</xdr:col>
      <xdr:colOff>310614</xdr:colOff>
      <xdr:row>1</xdr:row>
      <xdr:rowOff>15425</xdr:rowOff>
    </xdr:to>
    <xdr:pic>
      <xdr:nvPicPr>
        <xdr:cNvPr id="7" name="Kuva 6" descr="Talvi metsä, jossa on Fox lumi">
          <a:extLst>
            <a:ext uri="{FF2B5EF4-FFF2-40B4-BE49-F238E27FC236}">
              <a16:creationId xmlns:a16="http://schemas.microsoft.com/office/drawing/2014/main" id="{1CF9D3B9-67E0-4451-A8F3-AF212AFBAF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flipH="1">
          <a:off x="7829550" y="0"/>
          <a:ext cx="913864" cy="904425"/>
        </a:xfrm>
        <a:prstGeom prst="rect">
          <a:avLst/>
        </a:prstGeom>
      </xdr:spPr>
    </xdr:pic>
    <xdr:clientData/>
  </xdr:twoCellAnchor>
  <xdr:twoCellAnchor editAs="oneCell">
    <xdr:from>
      <xdr:col>5</xdr:col>
      <xdr:colOff>647699</xdr:colOff>
      <xdr:row>0</xdr:row>
      <xdr:rowOff>0</xdr:rowOff>
    </xdr:from>
    <xdr:to>
      <xdr:col>6</xdr:col>
      <xdr:colOff>676398</xdr:colOff>
      <xdr:row>1</xdr:row>
      <xdr:rowOff>50838</xdr:rowOff>
    </xdr:to>
    <xdr:pic>
      <xdr:nvPicPr>
        <xdr:cNvPr id="17" name="Kuva 16" descr="Ryhmä puut, jossa on pensaat ja kukat">
          <a:extLst>
            <a:ext uri="{FF2B5EF4-FFF2-40B4-BE49-F238E27FC236}">
              <a16:creationId xmlns:a16="http://schemas.microsoft.com/office/drawing/2014/main" id="{4F598FD3-5D65-41CE-A3C3-2FCF893C03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flipH="1">
          <a:off x="3695699" y="0"/>
          <a:ext cx="952624" cy="939838"/>
        </a:xfrm>
        <a:prstGeom prst="rect">
          <a:avLst/>
        </a:prstGeom>
      </xdr:spPr>
    </xdr:pic>
    <xdr:clientData/>
  </xdr:twoCellAnchor>
  <xdr:twoCellAnchor editAs="oneCell">
    <xdr:from>
      <xdr:col>6</xdr:col>
      <xdr:colOff>1301750</xdr:colOff>
      <xdr:row>0</xdr:row>
      <xdr:rowOff>0</xdr:rowOff>
    </xdr:from>
    <xdr:to>
      <xdr:col>7</xdr:col>
      <xdr:colOff>387350</xdr:colOff>
      <xdr:row>1</xdr:row>
      <xdr:rowOff>105322</xdr:rowOff>
    </xdr:to>
    <xdr:pic>
      <xdr:nvPicPr>
        <xdr:cNvPr id="18" name="Kuva 17" descr="Ryhmä puut, jossa on pensaat ja kukat">
          <a:extLst>
            <a:ext uri="{FF2B5EF4-FFF2-40B4-BE49-F238E27FC236}">
              <a16:creationId xmlns:a16="http://schemas.microsoft.com/office/drawing/2014/main" id="{BD94DB9B-C367-4E72-AD1B-8918B1508B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130800" y="0"/>
          <a:ext cx="1047750" cy="994322"/>
        </a:xfrm>
        <a:prstGeom prst="rect">
          <a:avLst/>
        </a:prstGeom>
      </xdr:spPr>
    </xdr:pic>
    <xdr:clientData/>
  </xdr:twoCellAnchor>
  <xdr:twoCellAnchor editAs="oneCell">
    <xdr:from>
      <xdr:col>6</xdr:col>
      <xdr:colOff>406400</xdr:colOff>
      <xdr:row>0</xdr:row>
      <xdr:rowOff>0</xdr:rowOff>
    </xdr:from>
    <xdr:to>
      <xdr:col>6</xdr:col>
      <xdr:colOff>1454150</xdr:colOff>
      <xdr:row>1</xdr:row>
      <xdr:rowOff>105322</xdr:rowOff>
    </xdr:to>
    <xdr:pic>
      <xdr:nvPicPr>
        <xdr:cNvPr id="19" name="Kuva 18" descr="Ryhmä puut, jossa on pensaat ja kukat">
          <a:extLst>
            <a:ext uri="{FF2B5EF4-FFF2-40B4-BE49-F238E27FC236}">
              <a16:creationId xmlns:a16="http://schemas.microsoft.com/office/drawing/2014/main" id="{95640306-816B-4E22-AD13-A0BB8FA25A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35450" y="0"/>
          <a:ext cx="1047750" cy="994322"/>
        </a:xfrm>
        <a:prstGeom prst="rect">
          <a:avLst/>
        </a:prstGeom>
      </xdr:spPr>
    </xdr:pic>
    <xdr:clientData/>
  </xdr:twoCellAnchor>
  <xdr:twoCellAnchor editAs="oneCell">
    <xdr:from>
      <xdr:col>3</xdr:col>
      <xdr:colOff>31750</xdr:colOff>
      <xdr:row>0</xdr:row>
      <xdr:rowOff>18268</xdr:rowOff>
    </xdr:from>
    <xdr:to>
      <xdr:col>3</xdr:col>
      <xdr:colOff>571500</xdr:colOff>
      <xdr:row>0</xdr:row>
      <xdr:rowOff>873475</xdr:rowOff>
    </xdr:to>
    <xdr:pic>
      <xdr:nvPicPr>
        <xdr:cNvPr id="20" name="Kuva 19" descr="Mänty, jossa lumi hiutaleita">
          <a:extLst>
            <a:ext uri="{FF2B5EF4-FFF2-40B4-BE49-F238E27FC236}">
              <a16:creationId xmlns:a16="http://schemas.microsoft.com/office/drawing/2014/main" id="{790054C2-1BD2-4F01-AF66-A49C56B36A66}"/>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0000" r="17143"/>
        <a:stretch/>
      </xdr:blipFill>
      <xdr:spPr>
        <a:xfrm>
          <a:off x="1860550" y="18268"/>
          <a:ext cx="539750" cy="855207"/>
        </a:xfrm>
        <a:prstGeom prst="rect">
          <a:avLst/>
        </a:prstGeom>
      </xdr:spPr>
    </xdr:pic>
    <xdr:clientData/>
  </xdr:twoCellAnchor>
  <xdr:twoCellAnchor editAs="oneCell">
    <xdr:from>
      <xdr:col>6</xdr:col>
      <xdr:colOff>1168400</xdr:colOff>
      <xdr:row>0</xdr:row>
      <xdr:rowOff>56368</xdr:rowOff>
    </xdr:from>
    <xdr:to>
      <xdr:col>6</xdr:col>
      <xdr:colOff>1708150</xdr:colOff>
      <xdr:row>1</xdr:row>
      <xdr:rowOff>22575</xdr:rowOff>
    </xdr:to>
    <xdr:pic>
      <xdr:nvPicPr>
        <xdr:cNvPr id="21" name="Kuva 20" descr="Mänty, jossa lumi hiutaleita">
          <a:extLst>
            <a:ext uri="{FF2B5EF4-FFF2-40B4-BE49-F238E27FC236}">
              <a16:creationId xmlns:a16="http://schemas.microsoft.com/office/drawing/2014/main" id="{6AB95B96-EC0A-4E0F-BE00-292C71A70BC3}"/>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0000" r="17143"/>
        <a:stretch/>
      </xdr:blipFill>
      <xdr:spPr>
        <a:xfrm>
          <a:off x="4997450" y="56368"/>
          <a:ext cx="539750" cy="855207"/>
        </a:xfrm>
        <a:prstGeom prst="rect">
          <a:avLst/>
        </a:prstGeom>
      </xdr:spPr>
    </xdr:pic>
    <xdr:clientData/>
  </xdr:twoCellAnchor>
  <xdr:twoCellAnchor editAs="oneCell">
    <xdr:from>
      <xdr:col>2</xdr:col>
      <xdr:colOff>50799</xdr:colOff>
      <xdr:row>0</xdr:row>
      <xdr:rowOff>38262</xdr:rowOff>
    </xdr:from>
    <xdr:to>
      <xdr:col>3</xdr:col>
      <xdr:colOff>309462</xdr:colOff>
      <xdr:row>1</xdr:row>
      <xdr:rowOff>6350</xdr:rowOff>
    </xdr:to>
    <xdr:pic>
      <xdr:nvPicPr>
        <xdr:cNvPr id="6" name="Kuva 5" descr="Talvi metsä, jossa on Fox lumi">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1269999" y="38262"/>
          <a:ext cx="868263" cy="85708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276225</xdr:colOff>
          <xdr:row>23</xdr:row>
          <xdr:rowOff>9525</xdr:rowOff>
        </xdr:from>
        <xdr:to>
          <xdr:col>7</xdr:col>
          <xdr:colOff>647700</xdr:colOff>
          <xdr:row>23</xdr:row>
          <xdr:rowOff>314325</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A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25</xdr:row>
          <xdr:rowOff>0</xdr:rowOff>
        </xdr:from>
        <xdr:to>
          <xdr:col>7</xdr:col>
          <xdr:colOff>647700</xdr:colOff>
          <xdr:row>26</xdr:row>
          <xdr:rowOff>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A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26</xdr:row>
          <xdr:rowOff>295275</xdr:rowOff>
        </xdr:from>
        <xdr:to>
          <xdr:col>7</xdr:col>
          <xdr:colOff>647700</xdr:colOff>
          <xdr:row>27</xdr:row>
          <xdr:rowOff>295275</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A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26</xdr:row>
          <xdr:rowOff>0</xdr:rowOff>
        </xdr:from>
        <xdr:to>
          <xdr:col>7</xdr:col>
          <xdr:colOff>647700</xdr:colOff>
          <xdr:row>27</xdr:row>
          <xdr:rowOff>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A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22</xdr:row>
          <xdr:rowOff>142875</xdr:rowOff>
        </xdr:from>
        <xdr:to>
          <xdr:col>7</xdr:col>
          <xdr:colOff>647700</xdr:colOff>
          <xdr:row>22</xdr:row>
          <xdr:rowOff>447675</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A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24</xdr:row>
          <xdr:rowOff>85725</xdr:rowOff>
        </xdr:from>
        <xdr:to>
          <xdr:col>7</xdr:col>
          <xdr:colOff>676275</xdr:colOff>
          <xdr:row>24</xdr:row>
          <xdr:rowOff>323850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A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4.xml><?xml version="1.0" encoding="utf-8"?>
<c:userShapes xmlns:c="http://schemas.openxmlformats.org/drawingml/2006/chart">
  <cdr:relSizeAnchor xmlns:cdr="http://schemas.openxmlformats.org/drawingml/2006/chartDrawing">
    <cdr:from>
      <cdr:x>0.25456</cdr:x>
      <cdr:y>0.27992</cdr:y>
    </cdr:from>
    <cdr:to>
      <cdr:x>0.77586</cdr:x>
      <cdr:y>0.71576</cdr:y>
    </cdr:to>
    <cdr:sp macro="" textlink="Metsät!$G$46">
      <cdr:nvSpPr>
        <cdr:cNvPr id="2" name="Tekstiruutu 1">
          <a:extLst xmlns:a="http://schemas.openxmlformats.org/drawingml/2006/main">
            <a:ext uri="{FF2B5EF4-FFF2-40B4-BE49-F238E27FC236}">
              <a16:creationId xmlns:a16="http://schemas.microsoft.com/office/drawing/2014/main" id="{C375FC0A-25F8-D217-3A6D-E98A55E6E0E1}"/>
            </a:ext>
          </a:extLst>
        </cdr:cNvPr>
        <cdr:cNvSpPr txBox="1"/>
      </cdr:nvSpPr>
      <cdr:spPr>
        <a:xfrm xmlns:a="http://schemas.openxmlformats.org/drawingml/2006/main">
          <a:off x="378447" y="232851"/>
          <a:ext cx="774990" cy="3625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FC02FEDD-778B-4832-9693-546DBD56ED33}" type="TxLink">
            <a:rPr lang="en-US" sz="1600" b="0" i="0" u="none" strike="noStrike">
              <a:solidFill>
                <a:srgbClr val="000000"/>
              </a:solidFill>
              <a:latin typeface="Calibri"/>
              <a:cs typeface="Calibri"/>
            </a:rPr>
            <a:pPr algn="ctr"/>
            <a:t>0 %</a:t>
          </a:fld>
          <a:endParaRPr lang="fi-FI" sz="1600" b="0"/>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586842</xdr:colOff>
      <xdr:row>28</xdr:row>
      <xdr:rowOff>171278</xdr:rowOff>
    </xdr:from>
    <xdr:to>
      <xdr:col>3</xdr:col>
      <xdr:colOff>95250</xdr:colOff>
      <xdr:row>32</xdr:row>
      <xdr:rowOff>604</xdr:rowOff>
    </xdr:to>
    <xdr:pic>
      <xdr:nvPicPr>
        <xdr:cNvPr id="67" name="Picture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842" y="9950278"/>
          <a:ext cx="1362608" cy="565926"/>
        </a:xfrm>
        <a:prstGeom prst="rect">
          <a:avLst/>
        </a:prstGeom>
      </xdr:spPr>
    </xdr:pic>
    <xdr:clientData/>
  </xdr:twoCellAnchor>
  <xdr:twoCellAnchor editAs="oneCell">
    <xdr:from>
      <xdr:col>7</xdr:col>
      <xdr:colOff>474573</xdr:colOff>
      <xdr:row>29</xdr:row>
      <xdr:rowOff>68439</xdr:rowOff>
    </xdr:from>
    <xdr:to>
      <xdr:col>8</xdr:col>
      <xdr:colOff>263010</xdr:colOff>
      <xdr:row>31</xdr:row>
      <xdr:rowOff>164530</xdr:rowOff>
    </xdr:to>
    <xdr:pic>
      <xdr:nvPicPr>
        <xdr:cNvPr id="69" name="Picture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7173" y="10031589"/>
          <a:ext cx="398037" cy="464391"/>
        </a:xfrm>
        <a:prstGeom prst="rect">
          <a:avLst/>
        </a:prstGeom>
      </xdr:spPr>
    </xdr:pic>
    <xdr:clientData/>
  </xdr:twoCellAnchor>
  <xdr:twoCellAnchor editAs="oneCell">
    <xdr:from>
      <xdr:col>3</xdr:col>
      <xdr:colOff>160428</xdr:colOff>
      <xdr:row>27</xdr:row>
      <xdr:rowOff>25847</xdr:rowOff>
    </xdr:from>
    <xdr:to>
      <xdr:col>7</xdr:col>
      <xdr:colOff>146050</xdr:colOff>
      <xdr:row>34</xdr:row>
      <xdr:rowOff>85490</xdr:rowOff>
    </xdr:to>
    <xdr:pic>
      <xdr:nvPicPr>
        <xdr:cNvPr id="71" name="Picture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14628" y="9620697"/>
          <a:ext cx="2424022" cy="1348693"/>
        </a:xfrm>
        <a:prstGeom prst="rect">
          <a:avLst/>
        </a:prstGeom>
      </xdr:spPr>
    </xdr:pic>
    <xdr:clientData/>
  </xdr:twoCellAnchor>
  <xdr:twoCellAnchor editAs="oneCell">
    <xdr:from>
      <xdr:col>8</xdr:col>
      <xdr:colOff>572221</xdr:colOff>
      <xdr:row>29</xdr:row>
      <xdr:rowOff>19050</xdr:rowOff>
    </xdr:from>
    <xdr:to>
      <xdr:col>12</xdr:col>
      <xdr:colOff>67651</xdr:colOff>
      <xdr:row>32</xdr:row>
      <xdr:rowOff>12699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74421" y="9982200"/>
          <a:ext cx="1889380" cy="546099"/>
        </a:xfrm>
        <a:prstGeom prst="rect">
          <a:avLst/>
        </a:prstGeom>
      </xdr:spPr>
    </xdr:pic>
    <xdr:clientData/>
  </xdr:twoCellAnchor>
  <xdr:twoCellAnchor>
    <xdr:from>
      <xdr:col>5</xdr:col>
      <xdr:colOff>21278</xdr:colOff>
      <xdr:row>5</xdr:row>
      <xdr:rowOff>178914</xdr:rowOff>
    </xdr:from>
    <xdr:to>
      <xdr:col>7</xdr:col>
      <xdr:colOff>42443</xdr:colOff>
      <xdr:row>12</xdr:row>
      <xdr:rowOff>117531</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50799</xdr:colOff>
      <xdr:row>6</xdr:row>
      <xdr:rowOff>6349</xdr:rowOff>
    </xdr:from>
    <xdr:to>
      <xdr:col>10</xdr:col>
      <xdr:colOff>40216</xdr:colOff>
      <xdr:row>12</xdr:row>
      <xdr:rowOff>150283</xdr:rowOff>
    </xdr:to>
    <xdr:graphicFrame macro="">
      <xdr:nvGraphicFramePr>
        <xdr:cNvPr id="12" name="Kaavio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607472</xdr:colOff>
      <xdr:row>16</xdr:row>
      <xdr:rowOff>3923</xdr:rowOff>
    </xdr:from>
    <xdr:to>
      <xdr:col>4</xdr:col>
      <xdr:colOff>102132</xdr:colOff>
      <xdr:row>17</xdr:row>
      <xdr:rowOff>501650</xdr:rowOff>
    </xdr:to>
    <xdr:graphicFrame macro="">
      <xdr:nvGraphicFramePr>
        <xdr:cNvPr id="11" name="Kaavio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284214</xdr:colOff>
      <xdr:row>18</xdr:row>
      <xdr:rowOff>528052</xdr:rowOff>
    </xdr:from>
    <xdr:to>
      <xdr:col>4</xdr:col>
      <xdr:colOff>393700</xdr:colOff>
      <xdr:row>23</xdr:row>
      <xdr:rowOff>109245</xdr:rowOff>
    </xdr:to>
    <xdr:graphicFrame macro="">
      <xdr:nvGraphicFramePr>
        <xdr:cNvPr id="13" name="Kaavio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280739</xdr:colOff>
      <xdr:row>18</xdr:row>
      <xdr:rowOff>520857</xdr:rowOff>
    </xdr:from>
    <xdr:to>
      <xdr:col>7</xdr:col>
      <xdr:colOff>318839</xdr:colOff>
      <xdr:row>23</xdr:row>
      <xdr:rowOff>121987</xdr:rowOff>
    </xdr:to>
    <xdr:graphicFrame macro="">
      <xdr:nvGraphicFramePr>
        <xdr:cNvPr id="14" name="Kaavio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44450</xdr:colOff>
      <xdr:row>16</xdr:row>
      <xdr:rowOff>12700</xdr:rowOff>
    </xdr:from>
    <xdr:to>
      <xdr:col>10</xdr:col>
      <xdr:colOff>31750</xdr:colOff>
      <xdr:row>17</xdr:row>
      <xdr:rowOff>469900</xdr:rowOff>
    </xdr:to>
    <xdr:graphicFrame macro="">
      <xdr:nvGraphicFramePr>
        <xdr:cNvPr id="6" name="Kaavio 5">
          <a:extLst>
            <a:ext uri="{FF2B5EF4-FFF2-40B4-BE49-F238E27FC236}">
              <a16:creationId xmlns:a16="http://schemas.microsoft.com/office/drawing/2014/main" id="{9285653F-22F6-4D80-A8BB-8C90CB0D49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14371</xdr:colOff>
      <xdr:row>5</xdr:row>
      <xdr:rowOff>169446</xdr:rowOff>
    </xdr:from>
    <xdr:to>
      <xdr:col>4</xdr:col>
      <xdr:colOff>90572</xdr:colOff>
      <xdr:row>12</xdr:row>
      <xdr:rowOff>127000</xdr:rowOff>
    </xdr:to>
    <xdr:graphicFrame macro="">
      <xdr:nvGraphicFramePr>
        <xdr:cNvPr id="7" name="Kaavio 6">
          <a:extLst>
            <a:ext uri="{FF2B5EF4-FFF2-40B4-BE49-F238E27FC236}">
              <a16:creationId xmlns:a16="http://schemas.microsoft.com/office/drawing/2014/main" id="{3D2139E8-454A-4A1D-9450-E3D94773B2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577515</xdr:colOff>
      <xdr:row>15</xdr:row>
      <xdr:rowOff>177799</xdr:rowOff>
    </xdr:from>
    <xdr:to>
      <xdr:col>7</xdr:col>
      <xdr:colOff>50133</xdr:colOff>
      <xdr:row>17</xdr:row>
      <xdr:rowOff>467895</xdr:rowOff>
    </xdr:to>
    <xdr:graphicFrame macro="">
      <xdr:nvGraphicFramePr>
        <xdr:cNvPr id="9" name="Kaavio 8">
          <a:extLst>
            <a:ext uri="{FF2B5EF4-FFF2-40B4-BE49-F238E27FC236}">
              <a16:creationId xmlns:a16="http://schemas.microsoft.com/office/drawing/2014/main" id="{CDCF7EC5-96ED-4431-8D6B-439E852740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335548</xdr:colOff>
      <xdr:row>16</xdr:row>
      <xdr:rowOff>462883</xdr:rowOff>
    </xdr:from>
    <xdr:to>
      <xdr:col>6</xdr:col>
      <xdr:colOff>462548</xdr:colOff>
      <xdr:row>17</xdr:row>
      <xdr:rowOff>30414</xdr:rowOff>
    </xdr:to>
    <xdr:sp macro="" textlink="Tulvat!$G$63">
      <xdr:nvSpPr>
        <xdr:cNvPr id="15" name="Tekstiruutu 14">
          <a:extLst>
            <a:ext uri="{FF2B5EF4-FFF2-40B4-BE49-F238E27FC236}">
              <a16:creationId xmlns:a16="http://schemas.microsoft.com/office/drawing/2014/main" id="{EB2FC640-01AD-ABD5-53DF-EB5DA1B89CBA}"/>
            </a:ext>
          </a:extLst>
        </xdr:cNvPr>
        <xdr:cNvSpPr txBox="1"/>
      </xdr:nvSpPr>
      <xdr:spPr>
        <a:xfrm>
          <a:off x="3034298" y="7681830"/>
          <a:ext cx="736934" cy="361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3AA6D0CC-5200-462F-86BE-7DDEF308277D}" type="TxLink">
            <a:rPr lang="en-US" sz="2000" b="0" i="0" u="none" strike="noStrike">
              <a:solidFill>
                <a:srgbClr val="000000"/>
              </a:solidFill>
              <a:latin typeface="Calibri"/>
              <a:cs typeface="Calibri"/>
            </a:rPr>
            <a:pPr/>
            <a:t>0 %</a:t>
          </a:fld>
          <a:endParaRPr lang="fi-FI" sz="2000"/>
        </a:p>
      </xdr:txBody>
    </xdr:sp>
    <xdr:clientData/>
  </xdr:twoCellAnchor>
  <xdr:twoCellAnchor>
    <xdr:from>
      <xdr:col>1</xdr:col>
      <xdr:colOff>146050</xdr:colOff>
      <xdr:row>0</xdr:row>
      <xdr:rowOff>63500</xdr:rowOff>
    </xdr:from>
    <xdr:to>
      <xdr:col>6</xdr:col>
      <xdr:colOff>349250</xdr:colOff>
      <xdr:row>1</xdr:row>
      <xdr:rowOff>1701800</xdr:rowOff>
    </xdr:to>
    <xdr:grpSp>
      <xdr:nvGrpSpPr>
        <xdr:cNvPr id="20" name="Group 73">
          <a:extLst>
            <a:ext uri="{FF2B5EF4-FFF2-40B4-BE49-F238E27FC236}">
              <a16:creationId xmlns:a16="http://schemas.microsoft.com/office/drawing/2014/main" id="{0BEBFA36-FC8C-419B-9536-0ADDF91BD121}"/>
            </a:ext>
          </a:extLst>
        </xdr:cNvPr>
        <xdr:cNvGrpSpPr/>
      </xdr:nvGrpSpPr>
      <xdr:grpSpPr>
        <a:xfrm>
          <a:off x="755650" y="63500"/>
          <a:ext cx="3251200" cy="1838325"/>
          <a:chOff x="299680" y="0"/>
          <a:chExt cx="6113667" cy="3469146"/>
        </a:xfrm>
      </xdr:grpSpPr>
      <xdr:pic>
        <xdr:nvPicPr>
          <xdr:cNvPr id="21" name="Graphic 49" descr="An arch of leaves and lemons">
            <a:extLst>
              <a:ext uri="{FF2B5EF4-FFF2-40B4-BE49-F238E27FC236}">
                <a16:creationId xmlns:a16="http://schemas.microsoft.com/office/drawing/2014/main" id="{B65EB9A3-FBB1-4E7A-1644-CEDCB2A9018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rot="18933126">
            <a:off x="299680" y="332084"/>
            <a:ext cx="1735773" cy="1606830"/>
          </a:xfrm>
          <a:prstGeom prst="rect">
            <a:avLst/>
          </a:prstGeom>
        </xdr:spPr>
      </xdr:pic>
      <xdr:pic>
        <xdr:nvPicPr>
          <xdr:cNvPr id="22" name="Graphic 51" descr="A group of trees with bushes and flowers">
            <a:extLst>
              <a:ext uri="{FF2B5EF4-FFF2-40B4-BE49-F238E27FC236}">
                <a16:creationId xmlns:a16="http://schemas.microsoft.com/office/drawing/2014/main" id="{5E762296-A453-CEB5-5570-854EBEF2374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3983604" y="193991"/>
            <a:ext cx="2229016" cy="2063433"/>
          </a:xfrm>
          <a:prstGeom prst="rect">
            <a:avLst/>
          </a:prstGeom>
        </xdr:spPr>
      </xdr:pic>
      <xdr:pic>
        <xdr:nvPicPr>
          <xdr:cNvPr id="23" name="Graphic 59" descr="A city block with various buildings, skyscrapers and trees">
            <a:extLst>
              <a:ext uri="{FF2B5EF4-FFF2-40B4-BE49-F238E27FC236}">
                <a16:creationId xmlns:a16="http://schemas.microsoft.com/office/drawing/2014/main" id="{D31A3642-E325-5DA0-FC22-4818397E4672}"/>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3984195" y="1220444"/>
            <a:ext cx="2429152" cy="2248702"/>
          </a:xfrm>
          <a:prstGeom prst="rect">
            <a:avLst/>
          </a:prstGeom>
        </xdr:spPr>
      </xdr:pic>
      <xdr:pic>
        <xdr:nvPicPr>
          <xdr:cNvPr id="24" name="Graphic 63" descr="Winter woods with falling snow">
            <a:extLst>
              <a:ext uri="{FF2B5EF4-FFF2-40B4-BE49-F238E27FC236}">
                <a16:creationId xmlns:a16="http://schemas.microsoft.com/office/drawing/2014/main" id="{2F82EFBA-9E36-72DC-E9DB-07F7BB8F84A8}"/>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1374052" y="545479"/>
            <a:ext cx="1624933" cy="1504224"/>
          </a:xfrm>
          <a:prstGeom prst="rect">
            <a:avLst/>
          </a:prstGeom>
        </xdr:spPr>
      </xdr:pic>
      <xdr:pic>
        <xdr:nvPicPr>
          <xdr:cNvPr id="25" name="Graphic 57" descr="A cozy cabin in the woods covered in snow">
            <a:extLst>
              <a:ext uri="{FF2B5EF4-FFF2-40B4-BE49-F238E27FC236}">
                <a16:creationId xmlns:a16="http://schemas.microsoft.com/office/drawing/2014/main" id="{1A6B652E-512F-DB1D-4380-1CCF3E62D3A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2095408" y="0"/>
            <a:ext cx="2842483" cy="2631328"/>
          </a:xfrm>
          <a:prstGeom prst="rect">
            <a:avLst/>
          </a:prstGeom>
        </xdr:spPr>
      </xdr:pic>
      <xdr:pic>
        <xdr:nvPicPr>
          <xdr:cNvPr id="26" name="Graphic 41" descr="An arch of leaves, pinecones, lights and bells">
            <a:extLst>
              <a:ext uri="{FF2B5EF4-FFF2-40B4-BE49-F238E27FC236}">
                <a16:creationId xmlns:a16="http://schemas.microsoft.com/office/drawing/2014/main" id="{1E8A2C64-D76E-12B6-18EC-72A764806AFB}"/>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rot="14635378">
            <a:off x="1044141" y="1206788"/>
            <a:ext cx="1711488" cy="1848828"/>
          </a:xfrm>
          <a:prstGeom prst="rect">
            <a:avLst/>
          </a:prstGeom>
        </xdr:spPr>
      </xdr:pic>
      <xdr:pic>
        <xdr:nvPicPr>
          <xdr:cNvPr id="27" name="Graphic 53" descr="An arch of olives and leaves">
            <a:extLst>
              <a:ext uri="{FF2B5EF4-FFF2-40B4-BE49-F238E27FC236}">
                <a16:creationId xmlns:a16="http://schemas.microsoft.com/office/drawing/2014/main" id="{A2D93577-C50F-CFD0-5664-926C6F5ABE94}"/>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 uri="{96DAC541-7B7A-43D3-8B79-37D633B846F1}">
                <asvg:svgBlip xmlns:asvg="http://schemas.microsoft.com/office/drawing/2016/SVG/main" r:embed="rId26"/>
              </a:ext>
            </a:extLst>
          </a:blip>
          <a:stretch>
            <a:fillRect/>
          </a:stretch>
        </xdr:blipFill>
        <xdr:spPr>
          <a:xfrm rot="4747470">
            <a:off x="2545584" y="1731611"/>
            <a:ext cx="1488685" cy="1608147"/>
          </a:xfrm>
          <a:prstGeom prst="rect">
            <a:avLst/>
          </a:prstGeom>
        </xdr:spPr>
      </xdr:pic>
    </xdr:grpSp>
    <xdr:clientData/>
  </xdr:twoCellAnchor>
  <xdr:twoCellAnchor>
    <xdr:from>
      <xdr:col>6</xdr:col>
      <xdr:colOff>114300</xdr:colOff>
      <xdr:row>0</xdr:row>
      <xdr:rowOff>76200</xdr:rowOff>
    </xdr:from>
    <xdr:to>
      <xdr:col>11</xdr:col>
      <xdr:colOff>342900</xdr:colOff>
      <xdr:row>1</xdr:row>
      <xdr:rowOff>1701800</xdr:rowOff>
    </xdr:to>
    <xdr:grpSp>
      <xdr:nvGrpSpPr>
        <xdr:cNvPr id="56" name="Group 73">
          <a:extLst>
            <a:ext uri="{FF2B5EF4-FFF2-40B4-BE49-F238E27FC236}">
              <a16:creationId xmlns:a16="http://schemas.microsoft.com/office/drawing/2014/main" id="{C592886C-8AD4-4374-A2F2-4FFFC40F3299}"/>
            </a:ext>
          </a:extLst>
        </xdr:cNvPr>
        <xdr:cNvGrpSpPr/>
      </xdr:nvGrpSpPr>
      <xdr:grpSpPr>
        <a:xfrm flipH="1">
          <a:off x="3771900" y="76200"/>
          <a:ext cx="3276600" cy="1825625"/>
          <a:chOff x="299680" y="0"/>
          <a:chExt cx="6113667" cy="3469146"/>
        </a:xfrm>
      </xdr:grpSpPr>
      <xdr:pic>
        <xdr:nvPicPr>
          <xdr:cNvPr id="57" name="Graphic 49" descr="An arch of leaves and lemons">
            <a:extLst>
              <a:ext uri="{FF2B5EF4-FFF2-40B4-BE49-F238E27FC236}">
                <a16:creationId xmlns:a16="http://schemas.microsoft.com/office/drawing/2014/main" id="{4D6B862E-E919-C5F3-520B-759D4C48070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rot="18933126">
            <a:off x="299680" y="332084"/>
            <a:ext cx="1735773" cy="1606830"/>
          </a:xfrm>
          <a:prstGeom prst="rect">
            <a:avLst/>
          </a:prstGeom>
        </xdr:spPr>
      </xdr:pic>
      <xdr:pic>
        <xdr:nvPicPr>
          <xdr:cNvPr id="59" name="Graphic 51" descr="A group of trees with bushes and flowers">
            <a:extLst>
              <a:ext uri="{FF2B5EF4-FFF2-40B4-BE49-F238E27FC236}">
                <a16:creationId xmlns:a16="http://schemas.microsoft.com/office/drawing/2014/main" id="{20D0DE13-B3C4-29CF-1859-45F34F49D69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3983604" y="193991"/>
            <a:ext cx="2229016" cy="2063433"/>
          </a:xfrm>
          <a:prstGeom prst="rect">
            <a:avLst/>
          </a:prstGeom>
        </xdr:spPr>
      </xdr:pic>
      <xdr:pic>
        <xdr:nvPicPr>
          <xdr:cNvPr id="61" name="Graphic 59" descr="A city block with various buildings, skyscrapers and trees">
            <a:extLst>
              <a:ext uri="{FF2B5EF4-FFF2-40B4-BE49-F238E27FC236}">
                <a16:creationId xmlns:a16="http://schemas.microsoft.com/office/drawing/2014/main" id="{66E80048-4A8C-91A2-3FEF-4BECC0A4282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3984195" y="1220444"/>
            <a:ext cx="2429152" cy="2248702"/>
          </a:xfrm>
          <a:prstGeom prst="rect">
            <a:avLst/>
          </a:prstGeom>
        </xdr:spPr>
      </xdr:pic>
      <xdr:pic>
        <xdr:nvPicPr>
          <xdr:cNvPr id="62" name="Graphic 63" descr="Winter woods with falling snow">
            <a:extLst>
              <a:ext uri="{FF2B5EF4-FFF2-40B4-BE49-F238E27FC236}">
                <a16:creationId xmlns:a16="http://schemas.microsoft.com/office/drawing/2014/main" id="{F4854EB4-4723-E3AE-504B-863EB019C1E6}"/>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1374052" y="545479"/>
            <a:ext cx="1624933" cy="1504224"/>
          </a:xfrm>
          <a:prstGeom prst="rect">
            <a:avLst/>
          </a:prstGeom>
        </xdr:spPr>
      </xdr:pic>
      <xdr:pic>
        <xdr:nvPicPr>
          <xdr:cNvPr id="63" name="Graphic 57" descr="A cozy cabin in the woods covered in snow">
            <a:extLst>
              <a:ext uri="{FF2B5EF4-FFF2-40B4-BE49-F238E27FC236}">
                <a16:creationId xmlns:a16="http://schemas.microsoft.com/office/drawing/2014/main" id="{CA622338-D3F1-F524-37E3-C8077C639CA7}"/>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2095408" y="0"/>
            <a:ext cx="2842483" cy="2631328"/>
          </a:xfrm>
          <a:prstGeom prst="rect">
            <a:avLst/>
          </a:prstGeom>
        </xdr:spPr>
      </xdr:pic>
      <xdr:pic>
        <xdr:nvPicPr>
          <xdr:cNvPr id="65" name="Graphic 41" descr="An arch of leaves, pinecones, lights and bells">
            <a:extLst>
              <a:ext uri="{FF2B5EF4-FFF2-40B4-BE49-F238E27FC236}">
                <a16:creationId xmlns:a16="http://schemas.microsoft.com/office/drawing/2014/main" id="{47AE256C-C1AB-DE47-971A-5B6CFF87B08B}"/>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rot="14635378">
            <a:off x="1044141" y="1206788"/>
            <a:ext cx="1711488" cy="1848828"/>
          </a:xfrm>
          <a:prstGeom prst="rect">
            <a:avLst/>
          </a:prstGeom>
        </xdr:spPr>
      </xdr:pic>
      <xdr:pic>
        <xdr:nvPicPr>
          <xdr:cNvPr id="66" name="Graphic 53" descr="An arch of olives and leaves">
            <a:extLst>
              <a:ext uri="{FF2B5EF4-FFF2-40B4-BE49-F238E27FC236}">
                <a16:creationId xmlns:a16="http://schemas.microsoft.com/office/drawing/2014/main" id="{81176AF8-3FFB-A7DF-951F-7AAED10E98FC}"/>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 uri="{96DAC541-7B7A-43D3-8B79-37D633B846F1}">
                <asvg:svgBlip xmlns:asvg="http://schemas.microsoft.com/office/drawing/2016/SVG/main" r:embed="rId26"/>
              </a:ext>
            </a:extLst>
          </a:blip>
          <a:stretch>
            <a:fillRect/>
          </a:stretch>
        </xdr:blipFill>
        <xdr:spPr>
          <a:xfrm rot="4747470">
            <a:off x="2545584" y="1731611"/>
            <a:ext cx="1488685" cy="1608147"/>
          </a:xfrm>
          <a:prstGeom prst="rect">
            <a:avLst/>
          </a:prstGeom>
        </xdr:spPr>
      </xdr:pic>
    </xdr:grpSp>
    <xdr:clientData/>
  </xdr:twoCellAnchor>
</xdr:wsDr>
</file>

<file path=xl/drawings/drawing4.xml><?xml version="1.0" encoding="utf-8"?>
<c:userShapes xmlns:c="http://schemas.openxmlformats.org/drawingml/2006/chart">
  <cdr:relSizeAnchor xmlns:cdr="http://schemas.openxmlformats.org/drawingml/2006/chartDrawing">
    <cdr:from>
      <cdr:x>0.3998</cdr:x>
      <cdr:y>0.33657</cdr:y>
    </cdr:from>
    <cdr:to>
      <cdr:x>0.5998</cdr:x>
      <cdr:y>0.6699</cdr:y>
    </cdr:to>
    <cdr:sp macro="" textlink="Liikennejärjestelmä!$G$53">
      <cdr:nvSpPr>
        <cdr:cNvPr id="2" name="TextBox 1">
          <a:extLst xmlns:a="http://schemas.openxmlformats.org/drawingml/2006/main">
            <a:ext uri="{FF2B5EF4-FFF2-40B4-BE49-F238E27FC236}">
              <a16:creationId xmlns:a16="http://schemas.microsoft.com/office/drawing/2014/main" id="{674B9E2D-4316-0980-EDCB-5C430D157754}"/>
            </a:ext>
          </a:extLst>
        </cdr:cNvPr>
        <cdr:cNvSpPr txBox="1"/>
      </cdr:nvSpPr>
      <cdr:spPr>
        <a:xfrm xmlns:a="http://schemas.openxmlformats.org/drawingml/2006/main">
          <a:off x="688321" y="399802"/>
          <a:ext cx="344332" cy="39597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fld id="{EDA1A3A8-E234-414D-BD5E-1BBF18DB7CD8}" type="TxLink">
            <a:rPr lang="en-US" sz="2000" b="0" i="0" u="none" strike="noStrike">
              <a:solidFill>
                <a:sysClr val="windowText" lastClr="000000"/>
              </a:solidFill>
              <a:latin typeface="Calibri"/>
              <a:ea typeface="Calibri"/>
              <a:cs typeface="Calibri"/>
            </a:rPr>
            <a:pPr algn="ctr"/>
            <a:t>0 %</a:t>
          </a:fld>
          <a:endParaRPr lang="en-US" sz="2000">
            <a:solidFill>
              <a:sysClr val="windowText" lastClr="000000"/>
            </a:solidFill>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0.16344</cdr:x>
      <cdr:y>0.34167</cdr:y>
    </cdr:from>
    <cdr:to>
      <cdr:x>0.84348</cdr:x>
      <cdr:y>0.63237</cdr:y>
    </cdr:to>
    <cdr:sp macro="" textlink="Vesihuolto!$G$60">
      <cdr:nvSpPr>
        <cdr:cNvPr id="2" name="Tekstiruutu 1">
          <a:extLst xmlns:a="http://schemas.openxmlformats.org/drawingml/2006/main">
            <a:ext uri="{FF2B5EF4-FFF2-40B4-BE49-F238E27FC236}">
              <a16:creationId xmlns:a16="http://schemas.microsoft.com/office/drawing/2014/main" id="{5B03D3E3-BD4F-013E-4DAB-4BF7B5CB2005}"/>
            </a:ext>
          </a:extLst>
        </cdr:cNvPr>
        <cdr:cNvSpPr txBox="1"/>
      </cdr:nvSpPr>
      <cdr:spPr>
        <a:xfrm xmlns:a="http://schemas.openxmlformats.org/drawingml/2006/main">
          <a:off x="198917" y="426684"/>
          <a:ext cx="827667" cy="3630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6F3F9148-767A-4B46-A850-5C9ED2F188F6}" type="TxLink">
            <a:rPr lang="en-US" sz="2000" b="0" i="0" u="none" strike="noStrike">
              <a:solidFill>
                <a:srgbClr val="000000"/>
              </a:solidFill>
              <a:latin typeface="Calibri"/>
              <a:cs typeface="Calibri"/>
            </a:rPr>
            <a:pPr algn="ctr"/>
            <a:t>0 %</a:t>
          </a:fld>
          <a:endParaRPr lang="fi-FI" sz="2000" b="0"/>
        </a:p>
      </cdr:txBody>
    </cdr:sp>
  </cdr:relSizeAnchor>
</c:userShapes>
</file>

<file path=xl/drawings/drawing6.xml><?xml version="1.0" encoding="utf-8"?>
<c:userShapes xmlns:c="http://schemas.openxmlformats.org/drawingml/2006/chart">
  <cdr:relSizeAnchor xmlns:cdr="http://schemas.openxmlformats.org/drawingml/2006/chartDrawing">
    <cdr:from>
      <cdr:x>0.26316</cdr:x>
      <cdr:y>0.52874</cdr:y>
    </cdr:from>
    <cdr:to>
      <cdr:x>0.88517</cdr:x>
      <cdr:y>1</cdr:y>
    </cdr:to>
    <cdr:sp macro="" textlink="">
      <cdr:nvSpPr>
        <cdr:cNvPr id="2" name="Tekstiruutu 1">
          <a:extLst xmlns:a="http://schemas.openxmlformats.org/drawingml/2006/main">
            <a:ext uri="{FF2B5EF4-FFF2-40B4-BE49-F238E27FC236}">
              <a16:creationId xmlns:a16="http://schemas.microsoft.com/office/drawing/2014/main" id="{E70BA0AD-B905-C88D-421B-44D71927EA99}"/>
            </a:ext>
          </a:extLst>
        </cdr:cNvPr>
        <cdr:cNvSpPr txBox="1"/>
      </cdr:nvSpPr>
      <cdr:spPr>
        <a:xfrm xmlns:a="http://schemas.openxmlformats.org/drawingml/2006/main">
          <a:off x="388056" y="649111"/>
          <a:ext cx="917222" cy="57855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i-FI" sz="1100"/>
        </a:p>
      </cdr:txBody>
    </cdr:sp>
  </cdr:relSizeAnchor>
  <cdr:relSizeAnchor xmlns:cdr="http://schemas.openxmlformats.org/drawingml/2006/chartDrawing">
    <cdr:from>
      <cdr:x>0.28708</cdr:x>
      <cdr:y>0.25517</cdr:y>
    </cdr:from>
    <cdr:to>
      <cdr:x>0.90718</cdr:x>
      <cdr:y>1</cdr:y>
    </cdr:to>
    <cdr:sp macro="" textlink="">
      <cdr:nvSpPr>
        <cdr:cNvPr id="3" name="Tekstiruutu 2">
          <a:extLst xmlns:a="http://schemas.openxmlformats.org/drawingml/2006/main">
            <a:ext uri="{FF2B5EF4-FFF2-40B4-BE49-F238E27FC236}">
              <a16:creationId xmlns:a16="http://schemas.microsoft.com/office/drawing/2014/main" id="{A4A11A4D-8405-8AA1-696B-7F393BD3783D}"/>
            </a:ext>
          </a:extLst>
        </cdr:cNvPr>
        <cdr:cNvSpPr txBox="1"/>
      </cdr:nvSpPr>
      <cdr:spPr>
        <a:xfrm xmlns:a="http://schemas.openxmlformats.org/drawingml/2006/main">
          <a:off x="423334" y="451557"/>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i-FI" sz="1100"/>
        </a:p>
      </cdr:txBody>
    </cdr:sp>
  </cdr:relSizeAnchor>
  <cdr:relSizeAnchor xmlns:cdr="http://schemas.openxmlformats.org/drawingml/2006/chartDrawing">
    <cdr:from>
      <cdr:x>0.25195</cdr:x>
      <cdr:y>0.33118</cdr:y>
    </cdr:from>
    <cdr:to>
      <cdr:x>0.74231</cdr:x>
      <cdr:y>1</cdr:y>
    </cdr:to>
    <cdr:sp macro="" textlink="Sähkökatkot!$E$39">
      <cdr:nvSpPr>
        <cdr:cNvPr id="4" name="Tekstiruutu 3">
          <a:extLst xmlns:a="http://schemas.openxmlformats.org/drawingml/2006/main">
            <a:ext uri="{FF2B5EF4-FFF2-40B4-BE49-F238E27FC236}">
              <a16:creationId xmlns:a16="http://schemas.microsoft.com/office/drawing/2014/main" id="{0EAA2708-DFA3-1EFB-F517-AB830E74CB22}"/>
            </a:ext>
          </a:extLst>
        </cdr:cNvPr>
        <cdr:cNvSpPr txBox="1"/>
      </cdr:nvSpPr>
      <cdr:spPr>
        <a:xfrm xmlns:a="http://schemas.openxmlformats.org/drawingml/2006/main">
          <a:off x="339584" y="404551"/>
          <a:ext cx="660919" cy="81700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fld id="{74A72FE9-91ED-4CD1-ABFA-4A0EB70D9D6C}" type="TxLink">
            <a:rPr lang="en-US" sz="2000" b="0" i="0" u="none" strike="noStrike">
              <a:solidFill>
                <a:srgbClr val="000000"/>
              </a:solidFill>
              <a:latin typeface="Calibri"/>
              <a:cs typeface="Calibri"/>
            </a:rPr>
            <a:pPr algn="ctr"/>
            <a:t>0 %</a:t>
          </a:fld>
          <a:endParaRPr lang="fi-FI" sz="2000"/>
        </a:p>
      </cdr:txBody>
    </cdr:sp>
  </cdr:relSizeAnchor>
</c:userShapes>
</file>

<file path=xl/drawings/drawing7.xml><?xml version="1.0" encoding="utf-8"?>
<c:userShapes xmlns:c="http://schemas.openxmlformats.org/drawingml/2006/chart">
  <cdr:relSizeAnchor xmlns:cdr="http://schemas.openxmlformats.org/drawingml/2006/chartDrawing">
    <cdr:from>
      <cdr:x>0.23101</cdr:x>
      <cdr:y>0.35864</cdr:y>
    </cdr:from>
    <cdr:to>
      <cdr:x>0.7799</cdr:x>
      <cdr:y>0.68995</cdr:y>
    </cdr:to>
    <cdr:sp macro="" textlink="Helteet!$G$49">
      <cdr:nvSpPr>
        <cdr:cNvPr id="2" name="Tekstiruutu 1">
          <a:extLst xmlns:a="http://schemas.openxmlformats.org/drawingml/2006/main">
            <a:ext uri="{FF2B5EF4-FFF2-40B4-BE49-F238E27FC236}">
              <a16:creationId xmlns:a16="http://schemas.microsoft.com/office/drawing/2014/main" id="{12D04638-8E22-DB22-1F4F-6F94BF05DE6F}"/>
            </a:ext>
          </a:extLst>
        </cdr:cNvPr>
        <cdr:cNvSpPr txBox="1"/>
      </cdr:nvSpPr>
      <cdr:spPr>
        <a:xfrm xmlns:a="http://schemas.openxmlformats.org/drawingml/2006/main">
          <a:off x="324362" y="444593"/>
          <a:ext cx="770690" cy="41071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F814C0E1-5E9F-424F-B115-6EE2A0D82780}" type="TxLink">
            <a:rPr lang="en-US" sz="2000" b="0" i="0" u="none" strike="noStrike">
              <a:solidFill>
                <a:srgbClr val="000000"/>
              </a:solidFill>
              <a:latin typeface="Calibri"/>
              <a:cs typeface="Calibri"/>
            </a:rPr>
            <a:pPr algn="ctr"/>
            <a:t>0 %</a:t>
          </a:fld>
          <a:endParaRPr lang="fi-FI" sz="2000"/>
        </a:p>
      </cdr:txBody>
    </cdr:sp>
  </cdr:relSizeAnchor>
</c:userShapes>
</file>

<file path=xl/drawings/drawing8.xml><?xml version="1.0" encoding="utf-8"?>
<c:userShapes xmlns:c="http://schemas.openxmlformats.org/drawingml/2006/chart">
  <cdr:relSizeAnchor xmlns:cdr="http://schemas.openxmlformats.org/drawingml/2006/chartDrawing">
    <cdr:from>
      <cdr:x>0.07159</cdr:x>
      <cdr:y>0.34883</cdr:y>
    </cdr:from>
    <cdr:to>
      <cdr:x>0.98958</cdr:x>
      <cdr:y>0.68202</cdr:y>
    </cdr:to>
    <cdr:sp macro="" textlink="Metsät!$G$46">
      <cdr:nvSpPr>
        <cdr:cNvPr id="2" name="Tekstiruutu 1">
          <a:extLst xmlns:a="http://schemas.openxmlformats.org/drawingml/2006/main">
            <a:ext uri="{FF2B5EF4-FFF2-40B4-BE49-F238E27FC236}">
              <a16:creationId xmlns:a16="http://schemas.microsoft.com/office/drawing/2014/main" id="{C375FC0A-25F8-D217-3A6D-E98A55E6E0E1}"/>
            </a:ext>
          </a:extLst>
        </cdr:cNvPr>
        <cdr:cNvSpPr txBox="1"/>
      </cdr:nvSpPr>
      <cdr:spPr>
        <a:xfrm xmlns:a="http://schemas.openxmlformats.org/drawingml/2006/main">
          <a:off x="97065" y="447352"/>
          <a:ext cx="1244600" cy="4272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FC02FEDD-778B-4832-9693-546DBD56ED33}" type="TxLink">
            <a:rPr lang="en-US" sz="2000" b="0" i="0" u="none" strike="noStrike">
              <a:solidFill>
                <a:srgbClr val="000000"/>
              </a:solidFill>
              <a:latin typeface="Calibri"/>
              <a:cs typeface="Calibri"/>
            </a:rPr>
            <a:pPr algn="ctr"/>
            <a:t>0 %</a:t>
          </a:fld>
          <a:endParaRPr lang="fi-FI" sz="2000" b="0"/>
        </a:p>
      </cdr:txBody>
    </cdr:sp>
  </cdr:relSizeAnchor>
</c:userShapes>
</file>

<file path=xl/drawings/drawing9.xml><?xml version="1.0" encoding="utf-8"?>
<c:userShapes xmlns:c="http://schemas.openxmlformats.org/drawingml/2006/chart">
  <cdr:relSizeAnchor xmlns:cdr="http://schemas.openxmlformats.org/drawingml/2006/chartDrawing">
    <cdr:from>
      <cdr:x>0.12971</cdr:x>
      <cdr:y>0.23937</cdr:y>
    </cdr:from>
    <cdr:to>
      <cdr:x>0.87702</cdr:x>
      <cdr:y>0.79684</cdr:y>
    </cdr:to>
    <cdr:sp macro="" textlink="'Viheralueet ja luonto'!$F$49">
      <cdr:nvSpPr>
        <cdr:cNvPr id="2" name="Tekstiruutu 1">
          <a:extLst xmlns:a="http://schemas.openxmlformats.org/drawingml/2006/main">
            <a:ext uri="{FF2B5EF4-FFF2-40B4-BE49-F238E27FC236}">
              <a16:creationId xmlns:a16="http://schemas.microsoft.com/office/drawing/2014/main" id="{8ABCF7A2-553F-EDBB-CF60-E3D4217DE48F}"/>
            </a:ext>
          </a:extLst>
        </cdr:cNvPr>
        <cdr:cNvSpPr txBox="1"/>
      </cdr:nvSpPr>
      <cdr:spPr>
        <a:xfrm xmlns:a="http://schemas.openxmlformats.org/drawingml/2006/main">
          <a:off x="156497" y="299435"/>
          <a:ext cx="901631" cy="69736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94B6466E-74ED-4C98-A03E-6B56DE6875C2}" type="TxLink">
            <a:rPr lang="en-US" sz="2000" b="0" i="0" u="none" strike="noStrike">
              <a:solidFill>
                <a:srgbClr val="000000"/>
              </a:solidFill>
              <a:latin typeface="Calibri"/>
              <a:cs typeface="Calibri"/>
            </a:rPr>
            <a:pPr algn="ctr"/>
            <a:t>0 %</a:t>
          </a:fld>
          <a:endParaRPr lang="fi-FI" sz="20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lab.fi/sites/default/files/2023-07/Ilmastonmuutoksen%20vaikutuksia%20P%C3%A4ij%C3%A4t-H%C3%A4meess%C3%A4_1.pdf" TargetMode="External"/><Relationship Id="rId2" Type="http://schemas.openxmlformats.org/officeDocument/2006/relationships/hyperlink" Target="https://www.youtube.com/watch?v=bdMxEZXr698&amp;t=6s" TargetMode="External"/><Relationship Id="rId1" Type="http://schemas.openxmlformats.org/officeDocument/2006/relationships/hyperlink" Target="https://www.youtube.com/watch?v=gka9xOMT5kk" TargetMode="External"/><Relationship Id="rId6" Type="http://schemas.openxmlformats.org/officeDocument/2006/relationships/drawing" Target="../drawings/drawing1.xml"/><Relationship Id="rId5" Type="http://schemas.openxmlformats.org/officeDocument/2006/relationships/hyperlink" Target="http://hdl.handle.net/10138/592579" TargetMode="External"/><Relationship Id="rId4" Type="http://schemas.openxmlformats.org/officeDocument/2006/relationships/hyperlink" Target="http://hdl.handle.net/10138/341832" TargetMode="Externa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10.xml"/><Relationship Id="rId13" Type="http://schemas.openxmlformats.org/officeDocument/2006/relationships/ctrlProp" Target="../ctrlProps/ctrlProp115.xml"/><Relationship Id="rId18" Type="http://schemas.openxmlformats.org/officeDocument/2006/relationships/ctrlProp" Target="../ctrlProps/ctrlProp120.xml"/><Relationship Id="rId26" Type="http://schemas.openxmlformats.org/officeDocument/2006/relationships/ctrlProp" Target="../ctrlProps/ctrlProp128.xml"/><Relationship Id="rId3" Type="http://schemas.openxmlformats.org/officeDocument/2006/relationships/hyperlink" Target="https://www.ilmatieteenlaitos.fi/uutinen/2UohKNbhkQ58bVQzFq8l5s" TargetMode="External"/><Relationship Id="rId21" Type="http://schemas.openxmlformats.org/officeDocument/2006/relationships/ctrlProp" Target="../ctrlProps/ctrlProp123.xml"/><Relationship Id="rId7" Type="http://schemas.openxmlformats.org/officeDocument/2006/relationships/vmlDrawing" Target="../drawings/vmlDrawing7.vml"/><Relationship Id="rId12" Type="http://schemas.openxmlformats.org/officeDocument/2006/relationships/ctrlProp" Target="../ctrlProps/ctrlProp114.xml"/><Relationship Id="rId17" Type="http://schemas.openxmlformats.org/officeDocument/2006/relationships/ctrlProp" Target="../ctrlProps/ctrlProp119.xml"/><Relationship Id="rId25" Type="http://schemas.openxmlformats.org/officeDocument/2006/relationships/ctrlProp" Target="../ctrlProps/ctrlProp127.xml"/><Relationship Id="rId2" Type="http://schemas.openxmlformats.org/officeDocument/2006/relationships/hyperlink" Target="https://www.ilmasto-opas.fi/artikkelit/lamposaarekeilmion-ymmartaminen-tukee-kaupunkisuunnittelua" TargetMode="External"/><Relationship Id="rId16" Type="http://schemas.openxmlformats.org/officeDocument/2006/relationships/ctrlProp" Target="../ctrlProps/ctrlProp118.xml"/><Relationship Id="rId20" Type="http://schemas.openxmlformats.org/officeDocument/2006/relationships/ctrlProp" Target="../ctrlProps/ctrlProp122.xml"/><Relationship Id="rId29" Type="http://schemas.openxmlformats.org/officeDocument/2006/relationships/ctrlProp" Target="../ctrlProps/ctrlProp131.xml"/><Relationship Id="rId1" Type="http://schemas.openxmlformats.org/officeDocument/2006/relationships/hyperlink" Target="https://www.tampere.fi/sites/default/files/2023-02/yk051_L%C3%A4mp%C3%B6saarekeilmi%C3%B6_11.11.2022__0.pdf" TargetMode="External"/><Relationship Id="rId6" Type="http://schemas.openxmlformats.org/officeDocument/2006/relationships/drawing" Target="../drawings/drawing21.xml"/><Relationship Id="rId11" Type="http://schemas.openxmlformats.org/officeDocument/2006/relationships/ctrlProp" Target="../ctrlProps/ctrlProp113.xml"/><Relationship Id="rId24" Type="http://schemas.openxmlformats.org/officeDocument/2006/relationships/ctrlProp" Target="../ctrlProps/ctrlProp126.xml"/><Relationship Id="rId5" Type="http://schemas.openxmlformats.org/officeDocument/2006/relationships/printerSettings" Target="../printerSettings/printerSettings8.bin"/><Relationship Id="rId15" Type="http://schemas.openxmlformats.org/officeDocument/2006/relationships/ctrlProp" Target="../ctrlProps/ctrlProp117.xml"/><Relationship Id="rId23" Type="http://schemas.openxmlformats.org/officeDocument/2006/relationships/ctrlProp" Target="../ctrlProps/ctrlProp125.xml"/><Relationship Id="rId28" Type="http://schemas.openxmlformats.org/officeDocument/2006/relationships/ctrlProp" Target="../ctrlProps/ctrlProp130.xml"/><Relationship Id="rId10" Type="http://schemas.openxmlformats.org/officeDocument/2006/relationships/ctrlProp" Target="../ctrlProps/ctrlProp112.xml"/><Relationship Id="rId19" Type="http://schemas.openxmlformats.org/officeDocument/2006/relationships/ctrlProp" Target="../ctrlProps/ctrlProp121.xml"/><Relationship Id="rId4" Type="http://schemas.openxmlformats.org/officeDocument/2006/relationships/hyperlink" Target="https://helda.helsinki.fi/server/api/core/bitstreams/563ce231-630c-4632-8964-30e1fa704954/content" TargetMode="External"/><Relationship Id="rId9" Type="http://schemas.openxmlformats.org/officeDocument/2006/relationships/ctrlProp" Target="../ctrlProps/ctrlProp111.xml"/><Relationship Id="rId14" Type="http://schemas.openxmlformats.org/officeDocument/2006/relationships/ctrlProp" Target="../ctrlProps/ctrlProp116.xml"/><Relationship Id="rId22" Type="http://schemas.openxmlformats.org/officeDocument/2006/relationships/ctrlProp" Target="../ctrlProps/ctrlProp124.xml"/><Relationship Id="rId27" Type="http://schemas.openxmlformats.org/officeDocument/2006/relationships/ctrlProp" Target="../ctrlProps/ctrlProp129.xml"/><Relationship Id="rId30" Type="http://schemas.openxmlformats.org/officeDocument/2006/relationships/ctrlProp" Target="../ctrlProps/ctrlProp132.xml"/></Relationships>
</file>

<file path=xl/worksheets/_rels/sheet11.xml.rels><?xml version="1.0" encoding="UTF-8" standalone="yes"?>
<Relationships xmlns="http://schemas.openxmlformats.org/package/2006/relationships"><Relationship Id="rId8" Type="http://schemas.openxmlformats.org/officeDocument/2006/relationships/hyperlink" Target="https://tapio.fi/projektit/kaukaa-viisasta-metsanhoitoa/metsanhoito/" TargetMode="External"/><Relationship Id="rId13" Type="http://schemas.openxmlformats.org/officeDocument/2006/relationships/ctrlProp" Target="../ctrlProps/ctrlProp133.xml"/><Relationship Id="rId18" Type="http://schemas.openxmlformats.org/officeDocument/2006/relationships/ctrlProp" Target="../ctrlProps/ctrlProp138.xml"/><Relationship Id="rId26" Type="http://schemas.openxmlformats.org/officeDocument/2006/relationships/ctrlProp" Target="../ctrlProps/ctrlProp146.xml"/><Relationship Id="rId3" Type="http://schemas.openxmlformats.org/officeDocument/2006/relationships/hyperlink" Target="https://www.metsakeskus.fi/fi/metsan-kaytto-ja-omistus/metsien-suojelu-ja-elinymparistojen-hoito/muut-arvokkaat-elinymparistot-ja-luontokohteet" TargetMode="External"/><Relationship Id="rId21" Type="http://schemas.openxmlformats.org/officeDocument/2006/relationships/ctrlProp" Target="../ctrlProps/ctrlProp141.xml"/><Relationship Id="rId7" Type="http://schemas.openxmlformats.org/officeDocument/2006/relationships/hyperlink" Target="https://helda.helsinki.fi/server/api/core/bitstreams/3efbd663-1e7c-4b1c-a37f-cb942b8140f7/content" TargetMode="External"/><Relationship Id="rId12" Type="http://schemas.openxmlformats.org/officeDocument/2006/relationships/vmlDrawing" Target="../drawings/vmlDrawing8.vml"/><Relationship Id="rId17" Type="http://schemas.openxmlformats.org/officeDocument/2006/relationships/ctrlProp" Target="../ctrlProps/ctrlProp137.xml"/><Relationship Id="rId25" Type="http://schemas.openxmlformats.org/officeDocument/2006/relationships/ctrlProp" Target="../ctrlProps/ctrlProp145.xml"/><Relationship Id="rId2" Type="http://schemas.openxmlformats.org/officeDocument/2006/relationships/hyperlink" Target="https://www.metsakeskus.fi/fi/metsan-kaytto-ja-omistus/metsanhoito-ja-hakkuut/talousmetsien-luonnonhoito/luonnonhoitotoimenpiteiden-muistilista-ja" TargetMode="External"/><Relationship Id="rId16" Type="http://schemas.openxmlformats.org/officeDocument/2006/relationships/ctrlProp" Target="../ctrlProps/ctrlProp136.xml"/><Relationship Id="rId20" Type="http://schemas.openxmlformats.org/officeDocument/2006/relationships/ctrlProp" Target="../ctrlProps/ctrlProp140.xml"/><Relationship Id="rId29" Type="http://schemas.openxmlformats.org/officeDocument/2006/relationships/ctrlProp" Target="../ctrlProps/ctrlProp149.xml"/><Relationship Id="rId1" Type="http://schemas.openxmlformats.org/officeDocument/2006/relationships/hyperlink" Target="https://www.metsakeskus.fi/fi/metsan-kaytto-ja-omistus/oikeudet-ja-velvollisuudet/metsaa-koskevia-saadoksia" TargetMode="External"/><Relationship Id="rId6" Type="http://schemas.openxmlformats.org/officeDocument/2006/relationships/hyperlink" Target="https://metsanhoidonsuositukset.fi/fi/metsatilan-hoito/metsanomistajan-tavoitteiden-painottaminen-metsatilan-hoidossa" TargetMode="External"/><Relationship Id="rId11" Type="http://schemas.openxmlformats.org/officeDocument/2006/relationships/drawing" Target="../drawings/drawing23.xml"/><Relationship Id="rId24" Type="http://schemas.openxmlformats.org/officeDocument/2006/relationships/ctrlProp" Target="../ctrlProps/ctrlProp144.xml"/><Relationship Id="rId5" Type="http://schemas.openxmlformats.org/officeDocument/2006/relationships/hyperlink" Target="https://www.kuntaliitto.fi/sites/default/files/media/file/Mets%C3%A4t%20ja%20ilmastonmuutos%20kunnissa%20-selvitys.pdf" TargetMode="External"/><Relationship Id="rId15" Type="http://schemas.openxmlformats.org/officeDocument/2006/relationships/ctrlProp" Target="../ctrlProps/ctrlProp135.xml"/><Relationship Id="rId23" Type="http://schemas.openxmlformats.org/officeDocument/2006/relationships/ctrlProp" Target="../ctrlProps/ctrlProp143.xml"/><Relationship Id="rId28" Type="http://schemas.openxmlformats.org/officeDocument/2006/relationships/ctrlProp" Target="../ctrlProps/ctrlProp148.xml"/><Relationship Id="rId10" Type="http://schemas.openxmlformats.org/officeDocument/2006/relationships/printerSettings" Target="../printerSettings/printerSettings9.bin"/><Relationship Id="rId19" Type="http://schemas.openxmlformats.org/officeDocument/2006/relationships/ctrlProp" Target="../ctrlProps/ctrlProp139.xml"/><Relationship Id="rId4" Type="http://schemas.openxmlformats.org/officeDocument/2006/relationships/hyperlink" Target="https://www.metsakeskus.fi/sites/default/files/document/metsalain-10-pykalan-kohteiden-tulkintasuositus.pdf" TargetMode="External"/><Relationship Id="rId9" Type="http://schemas.openxmlformats.org/officeDocument/2006/relationships/hyperlink" Target="https://lab.fi/sites/default/files/2023-12/Metsien%20riskit%20muuttuvassa%20ilmastossa%2C%20erityistarkastelussa%20H%C3%A4me.pdf" TargetMode="External"/><Relationship Id="rId14" Type="http://schemas.openxmlformats.org/officeDocument/2006/relationships/ctrlProp" Target="../ctrlProps/ctrlProp134.xml"/><Relationship Id="rId22" Type="http://schemas.openxmlformats.org/officeDocument/2006/relationships/ctrlProp" Target="../ctrlProps/ctrlProp142.xml"/><Relationship Id="rId27" Type="http://schemas.openxmlformats.org/officeDocument/2006/relationships/ctrlProp" Target="../ctrlProps/ctrlProp147.xml"/><Relationship Id="rId30" Type="http://schemas.openxmlformats.org/officeDocument/2006/relationships/ctrlProp" Target="../ctrlProps/ctrlProp15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kuntaliitto.fi/julkaisut/rakennusjarjestyksen-laatimiseen/6-opas-ja-mallimaarayksia" TargetMode="External"/><Relationship Id="rId13" Type="http://schemas.openxmlformats.org/officeDocument/2006/relationships/ctrlProp" Target="../ctrlProps/ctrlProp2.xml"/><Relationship Id="rId18" Type="http://schemas.openxmlformats.org/officeDocument/2006/relationships/ctrlProp" Target="../ctrlProps/ctrlProp7.xml"/><Relationship Id="rId3" Type="http://schemas.openxmlformats.org/officeDocument/2006/relationships/hyperlink" Target="https://julkaisut.valtioneuvosto.fi/items/eb2c8cc7-7c1b-418c-86b1-54864fa0618f" TargetMode="External"/><Relationship Id="rId21" Type="http://schemas.openxmlformats.org/officeDocument/2006/relationships/ctrlProp" Target="../ctrlProps/ctrlProp10.xml"/><Relationship Id="rId7" Type="http://schemas.openxmlformats.org/officeDocument/2006/relationships/hyperlink" Target="https://julkaisut.valtioneuvosto.fi/handle/10024/80347" TargetMode="External"/><Relationship Id="rId12" Type="http://schemas.openxmlformats.org/officeDocument/2006/relationships/ctrlProp" Target="../ctrlProps/ctrlProp1.xml"/><Relationship Id="rId17" Type="http://schemas.openxmlformats.org/officeDocument/2006/relationships/ctrlProp" Target="../ctrlProps/ctrlProp6.xml"/><Relationship Id="rId2" Type="http://schemas.openxmlformats.org/officeDocument/2006/relationships/hyperlink" Target="https://figbc.fi/miten-rakennuskantamme-sopeutuu-ilmastonmuutokseen" TargetMode="External"/><Relationship Id="rId16" Type="http://schemas.openxmlformats.org/officeDocument/2006/relationships/ctrlProp" Target="../ctrlProps/ctrlProp5.xml"/><Relationship Id="rId20" Type="http://schemas.openxmlformats.org/officeDocument/2006/relationships/ctrlProp" Target="../ctrlProps/ctrlProp9.xml"/><Relationship Id="rId1" Type="http://schemas.openxmlformats.org/officeDocument/2006/relationships/hyperlink" Target="https://www.ilmasto-opas.fi/artikkelit/rakentaminen-sopeutuminen" TargetMode="External"/><Relationship Id="rId6" Type="http://schemas.openxmlformats.org/officeDocument/2006/relationships/hyperlink" Target="https://view.taiqa.com/rakli/kiinteistokantajainfrailmastonaariolosuhteissa" TargetMode="External"/><Relationship Id="rId11" Type="http://schemas.openxmlformats.org/officeDocument/2006/relationships/vmlDrawing" Target="../drawings/vmlDrawing1.vml"/><Relationship Id="rId5" Type="http://schemas.openxmlformats.org/officeDocument/2006/relationships/hyperlink" Target="https://rt.fi/tietoa-alasta/ymparisto-ja-ilmasto/vahahiilinen-rakentaminen/ilmastonmuutokseen-sopeutuminen/" TargetMode="External"/><Relationship Id="rId15" Type="http://schemas.openxmlformats.org/officeDocument/2006/relationships/ctrlProp" Target="../ctrlProps/ctrlProp4.xml"/><Relationship Id="rId23" Type="http://schemas.openxmlformats.org/officeDocument/2006/relationships/ctrlProp" Target="../ctrlProps/ctrlProp12.xml"/><Relationship Id="rId10" Type="http://schemas.openxmlformats.org/officeDocument/2006/relationships/drawing" Target="../drawings/drawing11.xml"/><Relationship Id="rId19" Type="http://schemas.openxmlformats.org/officeDocument/2006/relationships/ctrlProp" Target="../ctrlProps/ctrlProp8.xml"/><Relationship Id="rId4" Type="http://schemas.openxmlformats.org/officeDocument/2006/relationships/hyperlink" Target="https://www.rakennustietokauppa.fi/sivu/tuote/rt-103170-ilmastonmuutos-hillinta-ja-sopeutuminen-rakennetussa-ymparistossa/2742611" TargetMode="External"/><Relationship Id="rId9" Type="http://schemas.openxmlformats.org/officeDocument/2006/relationships/printerSettings" Target="../printerSettings/printerSettings2.bin"/><Relationship Id="rId14" Type="http://schemas.openxmlformats.org/officeDocument/2006/relationships/ctrlProp" Target="../ctrlProps/ctrlProp3.xml"/><Relationship Id="rId22"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2.vml"/><Relationship Id="rId13" Type="http://schemas.openxmlformats.org/officeDocument/2006/relationships/ctrlProp" Target="../ctrlProps/ctrlProp17.xml"/><Relationship Id="rId18" Type="http://schemas.openxmlformats.org/officeDocument/2006/relationships/ctrlProp" Target="../ctrlProps/ctrlProp22.xml"/><Relationship Id="rId3" Type="http://schemas.openxmlformats.org/officeDocument/2006/relationships/hyperlink" Target="https://www.kuntaliitto.fi/julkaisut/2020/2081-kuinka-kunnat-kohtaavat-ilmastonmuutoksen" TargetMode="External"/><Relationship Id="rId21" Type="http://schemas.openxmlformats.org/officeDocument/2006/relationships/ctrlProp" Target="../ctrlProps/ctrlProp25.xml"/><Relationship Id="rId7" Type="http://schemas.openxmlformats.org/officeDocument/2006/relationships/drawing" Target="../drawings/drawing13.xml"/><Relationship Id="rId12" Type="http://schemas.openxmlformats.org/officeDocument/2006/relationships/ctrlProp" Target="../ctrlProps/ctrlProp16.xml"/><Relationship Id="rId17" Type="http://schemas.openxmlformats.org/officeDocument/2006/relationships/ctrlProp" Target="../ctrlProps/ctrlProp21.xml"/><Relationship Id="rId2" Type="http://schemas.openxmlformats.org/officeDocument/2006/relationships/hyperlink" Target="https://julkaisut.valtioneuvosto.fi/items/602a496a-cbcd-4edc-85ac-c0fcd03102ba" TargetMode="External"/><Relationship Id="rId16" Type="http://schemas.openxmlformats.org/officeDocument/2006/relationships/ctrlProp" Target="../ctrlProps/ctrlProp20.xml"/><Relationship Id="rId20" Type="http://schemas.openxmlformats.org/officeDocument/2006/relationships/ctrlProp" Target="../ctrlProps/ctrlProp24.xml"/><Relationship Id="rId1" Type="http://schemas.openxmlformats.org/officeDocument/2006/relationships/hyperlink" Target="https://mmm.fi/documents/1410837/0/Kansallinen+sopeutumisstrategia.pdf/645a9497-7076-d848-4156-48d7b442c4cd/Kansallinen+sopeutumisstrategia.pdf?t=1594804278431" TargetMode="External"/><Relationship Id="rId6" Type="http://schemas.openxmlformats.org/officeDocument/2006/relationships/printerSettings" Target="../printerSettings/printerSettings3.bin"/><Relationship Id="rId11" Type="http://schemas.openxmlformats.org/officeDocument/2006/relationships/ctrlProp" Target="../ctrlProps/ctrlProp15.xml"/><Relationship Id="rId24" Type="http://schemas.openxmlformats.org/officeDocument/2006/relationships/ctrlProp" Target="../ctrlProps/ctrlProp28.xml"/><Relationship Id="rId5" Type="http://schemas.openxmlformats.org/officeDocument/2006/relationships/hyperlink" Target="https://ilmastotyokalut.fi/parhaat-kaytannot/hulevesien-hallinta/porttipuiston-parkkipaikan-hulevesien-hallintarakenteet/index.htm" TargetMode="External"/><Relationship Id="rId15" Type="http://schemas.openxmlformats.org/officeDocument/2006/relationships/ctrlProp" Target="../ctrlProps/ctrlProp19.xml"/><Relationship Id="rId23" Type="http://schemas.openxmlformats.org/officeDocument/2006/relationships/ctrlProp" Target="../ctrlProps/ctrlProp27.xml"/><Relationship Id="rId10" Type="http://schemas.openxmlformats.org/officeDocument/2006/relationships/ctrlProp" Target="../ctrlProps/ctrlProp14.xml"/><Relationship Id="rId19" Type="http://schemas.openxmlformats.org/officeDocument/2006/relationships/ctrlProp" Target="../ctrlProps/ctrlProp23.xml"/><Relationship Id="rId4" Type="http://schemas.openxmlformats.org/officeDocument/2006/relationships/hyperlink" Target="https://julkaisut.valtioneuvosto.fi/items/50a0e330-9c3b-4445-9aad-769b95486e7a" TargetMode="External"/><Relationship Id="rId9" Type="http://schemas.openxmlformats.org/officeDocument/2006/relationships/ctrlProp" Target="../ctrlProps/ctrlProp13.xml"/><Relationship Id="rId14" Type="http://schemas.openxmlformats.org/officeDocument/2006/relationships/ctrlProp" Target="../ctrlProps/ctrlProp18.xml"/><Relationship Id="rId22" Type="http://schemas.openxmlformats.org/officeDocument/2006/relationships/ctrlProp" Target="../ctrlProps/ctrlProp26.xm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15.xml"/><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trlProp" Target="../ctrlProps/ctrlProp45.xml"/><Relationship Id="rId3" Type="http://schemas.openxmlformats.org/officeDocument/2006/relationships/hyperlink" Target="https://helda.helsinki.fi/server/api/core/bitstreams/d3479201-f028-485c-b0dd-e33f43559d19/content" TargetMode="External"/><Relationship Id="rId21" Type="http://schemas.openxmlformats.org/officeDocument/2006/relationships/ctrlProp" Target="../ctrlProps/ctrlProp40.xml"/><Relationship Id="rId7" Type="http://schemas.openxmlformats.org/officeDocument/2006/relationships/printerSettings" Target="../printerSettings/printerSettings4.bin"/><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2" Type="http://schemas.openxmlformats.org/officeDocument/2006/relationships/hyperlink" Target="https://www.vesiosuuskunnat.fi/index.php?cat=1824&amp;action=doDownload&amp;dl_file=QGWo0rVE" TargetMode="External"/><Relationship Id="rId16" Type="http://schemas.openxmlformats.org/officeDocument/2006/relationships/ctrlProp" Target="../ctrlProps/ctrlProp35.xml"/><Relationship Id="rId20" Type="http://schemas.openxmlformats.org/officeDocument/2006/relationships/ctrlProp" Target="../ctrlProps/ctrlProp39.xml"/><Relationship Id="rId29" Type="http://schemas.openxmlformats.org/officeDocument/2006/relationships/ctrlProp" Target="../ctrlProps/ctrlProp48.xml"/><Relationship Id="rId1" Type="http://schemas.openxmlformats.org/officeDocument/2006/relationships/hyperlink" Target="https://vesiensuojelu.fi/muut-ajankohtaiset/ilmastonmuutos-vaikuttaa-vesihuoltoon/" TargetMode="External"/><Relationship Id="rId6" Type="http://schemas.openxmlformats.org/officeDocument/2006/relationships/hyperlink" Target="https://www.doria.fi/bitstream/handle/10024/176898/Ilmastopaneeli%2010_2019%20Ilmastonmuutos-ja-vesihuolto_final.pdf?sequence=1&amp;isAllowed=y" TargetMode="Externa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hyperlink" Target="https://www.finlex.fi/fi/laki/ajantasa/2001/20010119" TargetMode="External"/><Relationship Id="rId15" Type="http://schemas.openxmlformats.org/officeDocument/2006/relationships/ctrlProp" Target="../ctrlProps/ctrlProp34.xml"/><Relationship Id="rId23" Type="http://schemas.openxmlformats.org/officeDocument/2006/relationships/ctrlProp" Target="../ctrlProps/ctrlProp42.xml"/><Relationship Id="rId28" Type="http://schemas.openxmlformats.org/officeDocument/2006/relationships/ctrlProp" Target="../ctrlProps/ctrlProp47.xml"/><Relationship Id="rId10" Type="http://schemas.openxmlformats.org/officeDocument/2006/relationships/ctrlProp" Target="../ctrlProps/ctrlProp29.xml"/><Relationship Id="rId19" Type="http://schemas.openxmlformats.org/officeDocument/2006/relationships/ctrlProp" Target="../ctrlProps/ctrlProp38.xml"/><Relationship Id="rId31" Type="http://schemas.openxmlformats.org/officeDocument/2006/relationships/ctrlProp" Target="../ctrlProps/ctrlProp50.xml"/><Relationship Id="rId4" Type="http://schemas.openxmlformats.org/officeDocument/2006/relationships/hyperlink" Target="https://vesi.fi/aineistopankki/ohjeita-kuivuusriskien-hallintasuunnitelman-laadintaan/" TargetMode="External"/><Relationship Id="rId9" Type="http://schemas.openxmlformats.org/officeDocument/2006/relationships/vmlDrawing" Target="../drawings/vmlDrawing3.vml"/><Relationship Id="rId14" Type="http://schemas.openxmlformats.org/officeDocument/2006/relationships/ctrlProp" Target="../ctrlProps/ctrlProp33.xml"/><Relationship Id="rId22" Type="http://schemas.openxmlformats.org/officeDocument/2006/relationships/ctrlProp" Target="../ctrlProps/ctrlProp41.xml"/><Relationship Id="rId27" Type="http://schemas.openxmlformats.org/officeDocument/2006/relationships/ctrlProp" Target="../ctrlProps/ctrlProp46.xml"/><Relationship Id="rId30" Type="http://schemas.openxmlformats.org/officeDocument/2006/relationships/ctrlProp" Target="../ctrlProps/ctrlProp49.xm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bin"/><Relationship Id="rId13" Type="http://schemas.openxmlformats.org/officeDocument/2006/relationships/ctrlProp" Target="../ctrlProps/ctrlProp53.xml"/><Relationship Id="rId18" Type="http://schemas.openxmlformats.org/officeDocument/2006/relationships/ctrlProp" Target="../ctrlProps/ctrlProp58.xml"/><Relationship Id="rId3" Type="http://schemas.openxmlformats.org/officeDocument/2006/relationships/hyperlink" Target="https://www.kuntaliitto.fi/yhdyskunnat-ja-ymparisto/turvallisuus-ja-varautuminen/malli-varautumisesta-viestimiseen-kuntien-verkkosivuille" TargetMode="External"/><Relationship Id="rId21" Type="http://schemas.openxmlformats.org/officeDocument/2006/relationships/ctrlProp" Target="../ctrlProps/ctrlProp61.xml"/><Relationship Id="rId7" Type="http://schemas.openxmlformats.org/officeDocument/2006/relationships/hyperlink" Target="https://www.finlex.fi/fi/laki/alkup/2022/20220981" TargetMode="External"/><Relationship Id="rId12" Type="http://schemas.openxmlformats.org/officeDocument/2006/relationships/ctrlProp" Target="../ctrlProps/ctrlProp52.xml"/><Relationship Id="rId17" Type="http://schemas.openxmlformats.org/officeDocument/2006/relationships/ctrlProp" Target="../ctrlProps/ctrlProp57.xml"/><Relationship Id="rId2" Type="http://schemas.openxmlformats.org/officeDocument/2006/relationships/hyperlink" Target="https://www.kuntaliitto.fi/julkaisut/2020/2081-kuinka-kunnat-kohtaavat-ilmastonmuutoksen" TargetMode="External"/><Relationship Id="rId16" Type="http://schemas.openxmlformats.org/officeDocument/2006/relationships/ctrlProp" Target="../ctrlProps/ctrlProp56.xml"/><Relationship Id="rId20" Type="http://schemas.openxmlformats.org/officeDocument/2006/relationships/ctrlProp" Target="../ctrlProps/ctrlProp60.xml"/><Relationship Id="rId1" Type="http://schemas.openxmlformats.org/officeDocument/2006/relationships/hyperlink" Target="https://www.kuntaliitto.fi/sites/default/files/media/file/Muistio%20kuntiin%20syyskuu_2022.pdf" TargetMode="External"/><Relationship Id="rId6" Type="http://schemas.openxmlformats.org/officeDocument/2006/relationships/hyperlink" Target="https://www.fingridlehti.fi/kuntien-pitaa-varautua-sahkokatkoihin/" TargetMode="External"/><Relationship Id="rId11" Type="http://schemas.openxmlformats.org/officeDocument/2006/relationships/ctrlProp" Target="../ctrlProps/ctrlProp51.xml"/><Relationship Id="rId5" Type="http://schemas.openxmlformats.org/officeDocument/2006/relationships/hyperlink" Target="https://www.defmin.fi/files/1436/pitka_sahkokatko_ja_yett.pdf" TargetMode="External"/><Relationship Id="rId15" Type="http://schemas.openxmlformats.org/officeDocument/2006/relationships/ctrlProp" Target="../ctrlProps/ctrlProp55.xml"/><Relationship Id="rId10" Type="http://schemas.openxmlformats.org/officeDocument/2006/relationships/vmlDrawing" Target="../drawings/vmlDrawing4.vml"/><Relationship Id="rId19" Type="http://schemas.openxmlformats.org/officeDocument/2006/relationships/ctrlProp" Target="../ctrlProps/ctrlProp59.xml"/><Relationship Id="rId4" Type="http://schemas.openxmlformats.org/officeDocument/2006/relationships/hyperlink" Target="https://www.kuntaliitto.fi/yhdyskunnat-ja-ymparisto/varautuminen-ja-turvallisuus" TargetMode="External"/><Relationship Id="rId9" Type="http://schemas.openxmlformats.org/officeDocument/2006/relationships/drawing" Target="../drawings/drawing17.xml"/><Relationship Id="rId14" Type="http://schemas.openxmlformats.org/officeDocument/2006/relationships/ctrlProp" Target="../ctrlProps/ctrlProp54.xml"/><Relationship Id="rId22" Type="http://schemas.openxmlformats.org/officeDocument/2006/relationships/ctrlProp" Target="../ctrlProps/ctrlProp62.xml"/></Relationships>
</file>

<file path=xl/worksheets/_rels/sheet8.xml.rels><?xml version="1.0" encoding="UTF-8" standalone="yes"?>
<Relationships xmlns="http://schemas.openxmlformats.org/package/2006/relationships"><Relationship Id="rId8" Type="http://schemas.openxmlformats.org/officeDocument/2006/relationships/hyperlink" Target="https://www.kiinteistolehti.fi/hulevesitulva-voi-iskea-kaupungissa" TargetMode="External"/><Relationship Id="rId13" Type="http://schemas.openxmlformats.org/officeDocument/2006/relationships/vmlDrawing" Target="../drawings/vmlDrawing5.vml"/><Relationship Id="rId18" Type="http://schemas.openxmlformats.org/officeDocument/2006/relationships/ctrlProp" Target="../ctrlProps/ctrlProp67.xml"/><Relationship Id="rId26" Type="http://schemas.openxmlformats.org/officeDocument/2006/relationships/ctrlProp" Target="../ctrlProps/ctrlProp75.xml"/><Relationship Id="rId3" Type="http://schemas.openxmlformats.org/officeDocument/2006/relationships/hyperlink" Target="https://www.vesi.fi/vesitieto/hulevesien-aiheuttamat-tulvariskit/" TargetMode="External"/><Relationship Id="rId21" Type="http://schemas.openxmlformats.org/officeDocument/2006/relationships/ctrlProp" Target="../ctrlProps/ctrlProp70.xml"/><Relationship Id="rId34" Type="http://schemas.openxmlformats.org/officeDocument/2006/relationships/ctrlProp" Target="../ctrlProps/ctrlProp83.xml"/><Relationship Id="rId7" Type="http://schemas.openxmlformats.org/officeDocument/2006/relationships/hyperlink" Target="https://oulurepo.oulu.fi/bitstream/handle/10024/13078/nbnfioulu-201901181074.pdf?sequence=1&amp;isAllowed=y" TargetMode="External"/><Relationship Id="rId12" Type="http://schemas.openxmlformats.org/officeDocument/2006/relationships/drawing" Target="../drawings/drawing18.xml"/><Relationship Id="rId17" Type="http://schemas.openxmlformats.org/officeDocument/2006/relationships/ctrlProp" Target="../ctrlProps/ctrlProp66.xml"/><Relationship Id="rId25" Type="http://schemas.openxmlformats.org/officeDocument/2006/relationships/ctrlProp" Target="../ctrlProps/ctrlProp74.xml"/><Relationship Id="rId33" Type="http://schemas.openxmlformats.org/officeDocument/2006/relationships/ctrlProp" Target="../ctrlProps/ctrlProp82.xml"/><Relationship Id="rId2" Type="http://schemas.openxmlformats.org/officeDocument/2006/relationships/hyperlink" Target="https://vesi.fi/aineistopankki/hulevesitulvariskien-alustava-arviointi/" TargetMode="External"/><Relationship Id="rId16" Type="http://schemas.openxmlformats.org/officeDocument/2006/relationships/ctrlProp" Target="../ctrlProps/ctrlProp65.xml"/><Relationship Id="rId20" Type="http://schemas.openxmlformats.org/officeDocument/2006/relationships/ctrlProp" Target="../ctrlProps/ctrlProp69.xml"/><Relationship Id="rId29" Type="http://schemas.openxmlformats.org/officeDocument/2006/relationships/ctrlProp" Target="../ctrlProps/ctrlProp78.xml"/><Relationship Id="rId1" Type="http://schemas.openxmlformats.org/officeDocument/2006/relationships/hyperlink" Target="https://www.vesi.fi/karttapalvelu/" TargetMode="External"/><Relationship Id="rId6" Type="http://schemas.openxmlformats.org/officeDocument/2006/relationships/hyperlink" Target="https://www.doria.fi/bitstream/handle/10024/186897/Tulva_opas_Lappi_20230317.pdf?sequence=1&amp;isAllowed=y" TargetMode="External"/><Relationship Id="rId11" Type="http://schemas.openxmlformats.org/officeDocument/2006/relationships/printerSettings" Target="../printerSettings/printerSettings6.bin"/><Relationship Id="rId24" Type="http://schemas.openxmlformats.org/officeDocument/2006/relationships/ctrlProp" Target="../ctrlProps/ctrlProp73.xml"/><Relationship Id="rId32" Type="http://schemas.openxmlformats.org/officeDocument/2006/relationships/ctrlProp" Target="../ctrlProps/ctrlProp81.xml"/><Relationship Id="rId37" Type="http://schemas.openxmlformats.org/officeDocument/2006/relationships/ctrlProp" Target="../ctrlProps/ctrlProp86.xml"/><Relationship Id="rId5" Type="http://schemas.openxmlformats.org/officeDocument/2006/relationships/hyperlink" Target="https://www.ilmasto-opas.fi/artikkelit/tulviin-voidaan-varautua-tulvariskien-hallintatoimilla" TargetMode="External"/><Relationship Id="rId15" Type="http://schemas.openxmlformats.org/officeDocument/2006/relationships/ctrlProp" Target="../ctrlProps/ctrlProp64.xml"/><Relationship Id="rId23" Type="http://schemas.openxmlformats.org/officeDocument/2006/relationships/ctrlProp" Target="../ctrlProps/ctrlProp72.xml"/><Relationship Id="rId28" Type="http://schemas.openxmlformats.org/officeDocument/2006/relationships/ctrlProp" Target="../ctrlProps/ctrlProp77.xml"/><Relationship Id="rId36" Type="http://schemas.openxmlformats.org/officeDocument/2006/relationships/ctrlProp" Target="../ctrlProps/ctrlProp85.xml"/><Relationship Id="rId10" Type="http://schemas.openxmlformats.org/officeDocument/2006/relationships/hyperlink" Target="https://www.ilmasto-opas.fi/artikkelit/sademaarat-kasvavat" TargetMode="External"/><Relationship Id="rId19" Type="http://schemas.openxmlformats.org/officeDocument/2006/relationships/ctrlProp" Target="../ctrlProps/ctrlProp68.xml"/><Relationship Id="rId31" Type="http://schemas.openxmlformats.org/officeDocument/2006/relationships/ctrlProp" Target="../ctrlProps/ctrlProp80.xml"/><Relationship Id="rId4" Type="http://schemas.openxmlformats.org/officeDocument/2006/relationships/hyperlink" Target="https://trepo.tuni.fi/bitstream/handle/10024/147261/LahtiRiina.pdf;jsessionid=8B7C86375A3DF027932098746668CD80?sequence=2" TargetMode="External"/><Relationship Id="rId9" Type="http://schemas.openxmlformats.org/officeDocument/2006/relationships/hyperlink" Target="https://www.vesi.fi/vesitieto/ilmastonmuutos-muuttaa-tulvia/" TargetMode="External"/><Relationship Id="rId14" Type="http://schemas.openxmlformats.org/officeDocument/2006/relationships/ctrlProp" Target="../ctrlProps/ctrlProp63.xml"/><Relationship Id="rId22" Type="http://schemas.openxmlformats.org/officeDocument/2006/relationships/ctrlProp" Target="../ctrlProps/ctrlProp71.xml"/><Relationship Id="rId27" Type="http://schemas.openxmlformats.org/officeDocument/2006/relationships/ctrlProp" Target="../ctrlProps/ctrlProp76.xml"/><Relationship Id="rId30" Type="http://schemas.openxmlformats.org/officeDocument/2006/relationships/ctrlProp" Target="../ctrlProps/ctrlProp79.xml"/><Relationship Id="rId35" Type="http://schemas.openxmlformats.org/officeDocument/2006/relationships/ctrlProp" Target="../ctrlProps/ctrlProp84.xml"/></Relationships>
</file>

<file path=xl/worksheets/_rels/sheet9.xml.rels><?xml version="1.0" encoding="UTF-8" standalone="yes"?>
<Relationships xmlns="http://schemas.openxmlformats.org/package/2006/relationships"><Relationship Id="rId8" Type="http://schemas.openxmlformats.org/officeDocument/2006/relationships/hyperlink" Target="https://glow.karelia.fi/hyonteiset-ja-valosaaste/" TargetMode="External"/><Relationship Id="rId13" Type="http://schemas.openxmlformats.org/officeDocument/2006/relationships/ctrlProp" Target="../ctrlProps/ctrlProp88.xml"/><Relationship Id="rId18" Type="http://schemas.openxmlformats.org/officeDocument/2006/relationships/ctrlProp" Target="../ctrlProps/ctrlProp93.xml"/><Relationship Id="rId26" Type="http://schemas.openxmlformats.org/officeDocument/2006/relationships/ctrlProp" Target="../ctrlProps/ctrlProp101.xml"/><Relationship Id="rId3" Type="http://schemas.openxmlformats.org/officeDocument/2006/relationships/hyperlink" Target="https://www.hel.fi/static/helsinki/paatosasiakirjat/Kh2011/Esityslista21/Liitteet/Paakaupunkiseudun_ilmastonmuutokseen_sopeutumisen_strategia._Luonnos_13.12.2010_(vain_linkkina).pdf?Action=sd&amp;id=%7B7EA06DD2-94BC-4630-A147-D8882430049F%7D" TargetMode="External"/><Relationship Id="rId21" Type="http://schemas.openxmlformats.org/officeDocument/2006/relationships/ctrlProp" Target="../ctrlProps/ctrlProp96.xml"/><Relationship Id="rId34" Type="http://schemas.openxmlformats.org/officeDocument/2006/relationships/ctrlProp" Target="../ctrlProps/ctrlProp109.xml"/><Relationship Id="rId7" Type="http://schemas.openxmlformats.org/officeDocument/2006/relationships/hyperlink" Target="https://lahdenymparistovahti.fi/teema/kaupunkivihre%C3%A4-ja-sopeutuminen" TargetMode="External"/><Relationship Id="rId12" Type="http://schemas.openxmlformats.org/officeDocument/2006/relationships/ctrlProp" Target="../ctrlProps/ctrlProp87.xml"/><Relationship Id="rId17" Type="http://schemas.openxmlformats.org/officeDocument/2006/relationships/ctrlProp" Target="../ctrlProps/ctrlProp92.xml"/><Relationship Id="rId25" Type="http://schemas.openxmlformats.org/officeDocument/2006/relationships/ctrlProp" Target="../ctrlProps/ctrlProp100.xml"/><Relationship Id="rId33" Type="http://schemas.openxmlformats.org/officeDocument/2006/relationships/ctrlProp" Target="../ctrlProps/ctrlProp108.xml"/><Relationship Id="rId2" Type="http://schemas.openxmlformats.org/officeDocument/2006/relationships/hyperlink" Target="https://www.hel.fi/static/ymk/julkaisut/julkaisu-02-12.pdf" TargetMode="External"/><Relationship Id="rId16" Type="http://schemas.openxmlformats.org/officeDocument/2006/relationships/ctrlProp" Target="../ctrlProps/ctrlProp91.xml"/><Relationship Id="rId20" Type="http://schemas.openxmlformats.org/officeDocument/2006/relationships/ctrlProp" Target="../ctrlProps/ctrlProp95.xml"/><Relationship Id="rId29" Type="http://schemas.openxmlformats.org/officeDocument/2006/relationships/ctrlProp" Target="../ctrlProps/ctrlProp104.xml"/><Relationship Id="rId1" Type="http://schemas.openxmlformats.org/officeDocument/2006/relationships/hyperlink" Target="https://www.ymparisto.fi/fi/luonto-vesistot-ja-meri/luonnon-monimuotoisuus/suojelu-ennallistaminen-ja-luonnonhoito/ennallistaminen-ja-luonnonhoito" TargetMode="External"/><Relationship Id="rId6" Type="http://schemas.openxmlformats.org/officeDocument/2006/relationships/hyperlink" Target="https://www.theseus.fi/bitstream/handle/10024/507237/Opinn%C3%A4ytety%C3%B6%20Timo%20Barman.pdf?sequence=2&amp;isAllowed=y" TargetMode="External"/><Relationship Id="rId11" Type="http://schemas.openxmlformats.org/officeDocument/2006/relationships/vmlDrawing" Target="../drawings/vmlDrawing6.vml"/><Relationship Id="rId24" Type="http://schemas.openxmlformats.org/officeDocument/2006/relationships/ctrlProp" Target="../ctrlProps/ctrlProp99.xml"/><Relationship Id="rId32" Type="http://schemas.openxmlformats.org/officeDocument/2006/relationships/ctrlProp" Target="../ctrlProps/ctrlProp107.xml"/><Relationship Id="rId5" Type="http://schemas.openxmlformats.org/officeDocument/2006/relationships/hyperlink" Target="https://espoo.oncloudos.com/kokous/2022667-6-125281.PDF" TargetMode="External"/><Relationship Id="rId15" Type="http://schemas.openxmlformats.org/officeDocument/2006/relationships/ctrlProp" Target="../ctrlProps/ctrlProp90.xml"/><Relationship Id="rId23" Type="http://schemas.openxmlformats.org/officeDocument/2006/relationships/ctrlProp" Target="../ctrlProps/ctrlProp98.xml"/><Relationship Id="rId28" Type="http://schemas.openxmlformats.org/officeDocument/2006/relationships/ctrlProp" Target="../ctrlProps/ctrlProp103.xml"/><Relationship Id="rId10" Type="http://schemas.openxmlformats.org/officeDocument/2006/relationships/drawing" Target="../drawings/drawing19.xml"/><Relationship Id="rId19" Type="http://schemas.openxmlformats.org/officeDocument/2006/relationships/ctrlProp" Target="../ctrlProps/ctrlProp94.xml"/><Relationship Id="rId31" Type="http://schemas.openxmlformats.org/officeDocument/2006/relationships/ctrlProp" Target="../ctrlProps/ctrlProp106.xml"/><Relationship Id="rId4" Type="http://schemas.openxmlformats.org/officeDocument/2006/relationships/hyperlink" Target="https://www.lahti.fi/blogi/ekologinen-verkosto-turvaa-elainten-elinmahdollisuuksia-kaupunkialueella/" TargetMode="External"/><Relationship Id="rId9" Type="http://schemas.openxmlformats.org/officeDocument/2006/relationships/printerSettings" Target="../printerSettings/printerSettings7.bin"/><Relationship Id="rId14" Type="http://schemas.openxmlformats.org/officeDocument/2006/relationships/ctrlProp" Target="../ctrlProps/ctrlProp89.xml"/><Relationship Id="rId22" Type="http://schemas.openxmlformats.org/officeDocument/2006/relationships/ctrlProp" Target="../ctrlProps/ctrlProp97.xml"/><Relationship Id="rId27" Type="http://schemas.openxmlformats.org/officeDocument/2006/relationships/ctrlProp" Target="../ctrlProps/ctrlProp102.xml"/><Relationship Id="rId30" Type="http://schemas.openxmlformats.org/officeDocument/2006/relationships/ctrlProp" Target="../ctrlProps/ctrlProp10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DBCCD-81B6-487F-968B-1AEC919906A3}">
  <dimension ref="B2:R17"/>
  <sheetViews>
    <sheetView showGridLines="0" zoomScaleNormal="100" workbookViewId="0">
      <selection activeCell="K13" sqref="K13:N13"/>
    </sheetView>
  </sheetViews>
  <sheetFormatPr defaultRowHeight="15" x14ac:dyDescent="0.25"/>
  <sheetData>
    <row r="2" spans="2:18" ht="129.6" customHeight="1" x14ac:dyDescent="0.25">
      <c r="B2" s="3"/>
      <c r="C2" s="3"/>
      <c r="D2" s="3"/>
      <c r="E2" s="3"/>
      <c r="F2" s="3"/>
      <c r="G2" s="3"/>
      <c r="H2" s="3"/>
      <c r="I2" s="3"/>
      <c r="J2" s="3"/>
      <c r="K2" s="3"/>
      <c r="L2" s="3"/>
      <c r="M2" s="3"/>
      <c r="N2" s="3"/>
      <c r="O2" s="3"/>
      <c r="P2" s="3"/>
      <c r="Q2" s="3"/>
      <c r="R2" s="3"/>
    </row>
    <row r="3" spans="2:18" ht="27.95" customHeight="1" x14ac:dyDescent="0.35">
      <c r="B3" s="3"/>
      <c r="C3" s="134" t="s">
        <v>162</v>
      </c>
      <c r="D3" s="134"/>
      <c r="E3" s="134"/>
      <c r="F3" s="134"/>
      <c r="G3" s="134"/>
      <c r="H3" s="134"/>
      <c r="I3" s="134"/>
      <c r="J3" s="134"/>
      <c r="K3" s="134"/>
      <c r="L3" s="134"/>
      <c r="M3" s="134"/>
      <c r="N3" s="134"/>
      <c r="O3" s="134"/>
      <c r="P3" s="134"/>
      <c r="Q3" s="134"/>
      <c r="R3" s="3"/>
    </row>
    <row r="4" spans="2:18" ht="18" customHeight="1" x14ac:dyDescent="0.35">
      <c r="B4" s="3"/>
      <c r="C4" s="41"/>
      <c r="D4" s="41"/>
      <c r="E4" s="41"/>
      <c r="F4" s="41"/>
      <c r="G4" s="41"/>
      <c r="H4" s="41"/>
      <c r="I4" s="41"/>
      <c r="J4" s="41"/>
      <c r="K4" s="41"/>
      <c r="L4" s="41"/>
      <c r="M4" s="41"/>
      <c r="N4" s="41"/>
      <c r="O4" s="41"/>
      <c r="P4" s="41"/>
      <c r="Q4" s="41"/>
      <c r="R4" s="3"/>
    </row>
    <row r="5" spans="2:18" x14ac:dyDescent="0.25">
      <c r="B5" s="3"/>
      <c r="C5" s="3"/>
      <c r="D5" s="3"/>
      <c r="E5" s="3"/>
      <c r="F5" s="3"/>
      <c r="G5" s="3"/>
      <c r="H5" s="3"/>
      <c r="I5" s="3"/>
      <c r="J5" s="3"/>
      <c r="K5" s="3"/>
      <c r="L5" s="3"/>
      <c r="M5" s="3"/>
      <c r="N5" s="3"/>
      <c r="O5" s="3"/>
      <c r="P5" s="3"/>
      <c r="Q5" s="3"/>
      <c r="R5" s="3"/>
    </row>
    <row r="6" spans="2:18" ht="113.25" customHeight="1" x14ac:dyDescent="0.25">
      <c r="B6" s="56"/>
      <c r="C6" s="137" t="s">
        <v>166</v>
      </c>
      <c r="D6" s="138"/>
      <c r="E6" s="138"/>
      <c r="F6" s="138"/>
      <c r="G6" s="138"/>
      <c r="H6" s="138"/>
      <c r="I6" s="138"/>
      <c r="J6" s="138"/>
      <c r="K6" s="138"/>
      <c r="L6" s="138"/>
      <c r="M6" s="138"/>
      <c r="N6" s="138"/>
      <c r="O6" s="138"/>
      <c r="P6" s="138"/>
      <c r="Q6" s="138"/>
      <c r="R6" s="3"/>
    </row>
    <row r="7" spans="2:18" ht="282" customHeight="1" x14ac:dyDescent="0.25">
      <c r="B7" s="3"/>
      <c r="C7" s="60"/>
      <c r="D7" s="137" t="s">
        <v>167</v>
      </c>
      <c r="E7" s="137"/>
      <c r="F7" s="137"/>
      <c r="G7" s="137"/>
      <c r="H7" s="137"/>
      <c r="I7" s="137"/>
      <c r="J7" s="137"/>
      <c r="K7" s="137"/>
      <c r="L7" s="137"/>
      <c r="M7" s="137"/>
      <c r="N7" s="137"/>
      <c r="O7" s="137"/>
      <c r="P7" s="137"/>
      <c r="Q7" s="62"/>
      <c r="R7" s="3"/>
    </row>
    <row r="8" spans="2:18" s="42" customFormat="1" ht="20.45" customHeight="1" x14ac:dyDescent="0.25">
      <c r="B8" s="40"/>
      <c r="C8" s="137" t="s">
        <v>159</v>
      </c>
      <c r="D8" s="137"/>
      <c r="E8" s="137"/>
      <c r="F8" s="137"/>
      <c r="G8" s="137"/>
      <c r="H8" s="137"/>
      <c r="I8" s="137"/>
      <c r="J8" s="137"/>
      <c r="K8" s="137"/>
      <c r="L8" s="137"/>
      <c r="M8" s="137"/>
      <c r="N8" s="137"/>
      <c r="O8" s="137"/>
      <c r="P8" s="137"/>
      <c r="Q8" s="137"/>
      <c r="R8" s="40"/>
    </row>
    <row r="9" spans="2:18" s="43" customFormat="1" ht="173.45" customHeight="1" x14ac:dyDescent="0.25">
      <c r="B9" s="39"/>
      <c r="C9" s="31"/>
      <c r="D9" s="137" t="s">
        <v>290</v>
      </c>
      <c r="E9" s="137"/>
      <c r="F9" s="137"/>
      <c r="G9" s="137"/>
      <c r="H9" s="137"/>
      <c r="I9" s="137"/>
      <c r="J9" s="137"/>
      <c r="K9" s="137"/>
      <c r="L9" s="137"/>
      <c r="M9" s="137"/>
      <c r="N9" s="137"/>
      <c r="O9" s="137"/>
      <c r="P9" s="137"/>
      <c r="Q9" s="31"/>
      <c r="R9" s="39"/>
    </row>
    <row r="10" spans="2:18" ht="122.1" customHeight="1" x14ac:dyDescent="0.25">
      <c r="B10" s="3"/>
      <c r="C10" s="137" t="s">
        <v>160</v>
      </c>
      <c r="D10" s="137"/>
      <c r="E10" s="137"/>
      <c r="F10" s="137"/>
      <c r="G10" s="137"/>
      <c r="H10" s="137"/>
      <c r="I10" s="137"/>
      <c r="J10" s="137"/>
      <c r="K10" s="137"/>
      <c r="L10" s="137"/>
      <c r="M10" s="137"/>
      <c r="N10" s="137"/>
      <c r="O10" s="137"/>
      <c r="P10" s="137"/>
      <c r="Q10" s="137"/>
      <c r="R10" s="3"/>
    </row>
    <row r="11" spans="2:18" ht="38.450000000000003" customHeight="1" x14ac:dyDescent="0.25">
      <c r="B11" s="3"/>
      <c r="C11" s="139" t="s">
        <v>165</v>
      </c>
      <c r="D11" s="139"/>
      <c r="E11" s="139"/>
      <c r="F11" s="139"/>
      <c r="G11" s="31"/>
      <c r="H11" s="141" t="s">
        <v>164</v>
      </c>
      <c r="I11" s="141"/>
      <c r="J11" s="141"/>
      <c r="K11" s="141"/>
      <c r="L11" s="31"/>
      <c r="M11" s="140" t="s">
        <v>163</v>
      </c>
      <c r="N11" s="140"/>
      <c r="O11" s="140"/>
      <c r="P11" s="140"/>
      <c r="Q11" s="31"/>
      <c r="R11" s="3"/>
    </row>
    <row r="12" spans="2:18" ht="17.100000000000001" customHeight="1" x14ac:dyDescent="0.25">
      <c r="B12" s="3"/>
      <c r="C12" s="130"/>
      <c r="D12" s="130"/>
      <c r="E12" s="130"/>
      <c r="F12" s="130"/>
      <c r="G12" s="31"/>
      <c r="H12" s="130"/>
      <c r="I12" s="130"/>
      <c r="J12" s="130"/>
      <c r="K12" s="130"/>
      <c r="L12" s="31"/>
      <c r="M12" s="130"/>
      <c r="N12" s="130"/>
      <c r="O12" s="130"/>
      <c r="P12" s="130"/>
      <c r="Q12" s="31"/>
      <c r="R12" s="3"/>
    </row>
    <row r="13" spans="2:18" ht="45" customHeight="1" x14ac:dyDescent="0.25">
      <c r="B13" s="3"/>
      <c r="C13" s="130"/>
      <c r="D13" s="130"/>
      <c r="E13" s="143" t="s">
        <v>314</v>
      </c>
      <c r="F13" s="143"/>
      <c r="G13" s="143"/>
      <c r="H13" s="143"/>
      <c r="I13" s="130"/>
      <c r="J13" s="130"/>
      <c r="K13" s="142" t="s">
        <v>315</v>
      </c>
      <c r="L13" s="142"/>
      <c r="M13" s="142"/>
      <c r="N13" s="142"/>
      <c r="O13" s="130"/>
      <c r="P13" s="130"/>
      <c r="Q13" s="31"/>
      <c r="R13" s="3"/>
    </row>
    <row r="14" spans="2:18" ht="16.5" customHeight="1" x14ac:dyDescent="0.25">
      <c r="B14" s="3"/>
      <c r="C14" s="59"/>
      <c r="D14" s="59"/>
      <c r="E14" s="59"/>
      <c r="F14" s="59"/>
      <c r="G14" s="31"/>
      <c r="H14" s="31"/>
      <c r="I14" s="31"/>
      <c r="J14" s="31"/>
      <c r="K14" s="31"/>
      <c r="L14" s="31"/>
      <c r="M14" s="61"/>
      <c r="N14" s="61"/>
      <c r="O14" s="61"/>
      <c r="P14" s="61"/>
      <c r="Q14" s="31"/>
      <c r="R14" s="3"/>
    </row>
    <row r="15" spans="2:18" ht="159.94999999999999" customHeight="1" x14ac:dyDescent="0.25">
      <c r="B15" s="3"/>
      <c r="C15" s="135" t="s">
        <v>277</v>
      </c>
      <c r="D15" s="136"/>
      <c r="E15" s="136"/>
      <c r="F15" s="136"/>
      <c r="G15" s="136"/>
      <c r="H15" s="136"/>
      <c r="I15" s="136"/>
      <c r="J15" s="136"/>
      <c r="K15" s="136"/>
      <c r="L15" s="136"/>
      <c r="M15" s="136"/>
      <c r="N15" s="136"/>
      <c r="O15" s="136"/>
      <c r="P15" s="136"/>
      <c r="Q15" s="136"/>
      <c r="R15" s="3"/>
    </row>
    <row r="16" spans="2:18" x14ac:dyDescent="0.25">
      <c r="B16" s="3"/>
      <c r="C16" s="3"/>
      <c r="D16" s="3"/>
      <c r="E16" s="3"/>
      <c r="F16" s="3"/>
      <c r="G16" s="3"/>
      <c r="H16" s="3"/>
      <c r="I16" s="3"/>
      <c r="J16" s="3"/>
      <c r="K16" s="3"/>
      <c r="L16" s="3"/>
      <c r="M16" s="3"/>
      <c r="N16" s="3"/>
      <c r="O16" s="3"/>
      <c r="P16" s="3"/>
      <c r="Q16" s="3"/>
      <c r="R16" s="3"/>
    </row>
    <row r="17" spans="2:18" x14ac:dyDescent="0.25">
      <c r="B17" s="3"/>
      <c r="C17" s="3"/>
      <c r="D17" s="3"/>
      <c r="E17" s="3"/>
      <c r="F17" s="3"/>
      <c r="G17" s="3"/>
      <c r="H17" s="3"/>
      <c r="I17" s="3"/>
      <c r="J17" s="3"/>
      <c r="K17" s="3"/>
      <c r="L17" s="3"/>
      <c r="M17" s="3"/>
      <c r="N17" s="3"/>
      <c r="O17" s="3"/>
      <c r="P17" s="3"/>
      <c r="Q17" s="3"/>
      <c r="R17" s="3"/>
    </row>
  </sheetData>
  <sheetProtection sheet="1" selectLockedCells="1"/>
  <mergeCells count="12">
    <mergeCell ref="C3:Q3"/>
    <mergeCell ref="C15:Q15"/>
    <mergeCell ref="C6:Q6"/>
    <mergeCell ref="D7:P7"/>
    <mergeCell ref="C8:Q8"/>
    <mergeCell ref="D9:P9"/>
    <mergeCell ref="C11:F11"/>
    <mergeCell ref="M11:P11"/>
    <mergeCell ref="H11:K11"/>
    <mergeCell ref="C10:Q10"/>
    <mergeCell ref="K13:N13"/>
    <mergeCell ref="E13:H13"/>
  </mergeCells>
  <hyperlinks>
    <hyperlink ref="C11:F11" r:id="rId1" display="Ilmastonmuutoksen vaikutuksia Etelä-Suomen kesässä (video)" xr:uid="{35C20C95-E8D9-4FA3-9A21-6AB45523FDD3}"/>
    <hyperlink ref="H11:K11" r:id="rId2" display="Ilmastonmuutoksen vaikutuksia Etelä-Suomen talvessa (video)" xr:uid="{764A3F79-9BB3-4504-8E61-656EC57B4BCB}"/>
    <hyperlink ref="M11:P11" r:id="rId3" display="Ilmastonmuutoksen vaikutuksia Päijät-Hämeessä (PDF)" xr:uid="{848B2749-34B9-41DB-957E-FC1C946A2EA0}"/>
    <hyperlink ref="E13:H13" r:id="rId4" display="Ilmastonmuutokseen sopeutumisen ohjauskeinot, kustannukset ja alueelliset ulottuvuudet" xr:uid="{35EE1DD6-CC0D-4CDE-A7F2-FC797FED4DA6}"/>
    <hyperlink ref="K13:N13" r:id="rId5" display="Sateisuuden havaittuja ja ennakoituja muutoksia Suomen maakunnissa" xr:uid="{A8BF4490-A9B1-467A-BFE7-A2BF0C1F1F72}"/>
  </hyperlinks>
  <pageMargins left="0.7" right="0.7" top="0.75" bottom="0.75" header="0.3" footer="0.3"/>
  <headerFooter>
    <oddFooter>&amp;L_x000D_&amp;1#&amp;"Calibri"&amp;10&amp;K000000 LUT Group Confidential - Other information (3Y)</oddFooter>
  </headerFooter>
  <drawing r:id="rId6"/>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9C6FE-EF2D-4694-A62B-6101F7E3C377}">
  <dimension ref="B1:P73"/>
  <sheetViews>
    <sheetView showGridLines="0" zoomScale="130" zoomScaleNormal="130" workbookViewId="0">
      <pane ySplit="1" topLeftCell="A36" activePane="bottomLeft" state="frozen"/>
      <selection pane="bottomLeft" activeCell="H43" sqref="H43:L43"/>
    </sheetView>
  </sheetViews>
  <sheetFormatPr defaultRowHeight="15" x14ac:dyDescent="0.25"/>
  <cols>
    <col min="3" max="3" width="9.140625" customWidth="1"/>
    <col min="6" max="6" width="12.7109375" customWidth="1"/>
    <col min="7" max="7" width="44.85546875" customWidth="1"/>
    <col min="8" max="8" width="13.42578125" customWidth="1"/>
  </cols>
  <sheetData>
    <row r="1" spans="2:14" ht="69.95" customHeight="1" x14ac:dyDescent="0.25">
      <c r="C1" s="176"/>
      <c r="D1" s="176"/>
      <c r="E1" s="176"/>
      <c r="F1" s="176"/>
      <c r="G1" s="176"/>
      <c r="H1" s="176"/>
      <c r="I1" s="176"/>
      <c r="J1" s="176"/>
      <c r="K1" s="176"/>
      <c r="L1" s="176"/>
      <c r="M1" s="176"/>
    </row>
    <row r="2" spans="2:14" ht="35.450000000000003" customHeight="1" x14ac:dyDescent="0.45">
      <c r="B2" s="3"/>
      <c r="C2" s="189" t="s">
        <v>269</v>
      </c>
      <c r="D2" s="134"/>
      <c r="E2" s="134"/>
      <c r="F2" s="134"/>
      <c r="G2" s="134"/>
      <c r="H2" s="134"/>
      <c r="I2" s="134"/>
      <c r="J2" s="134"/>
      <c r="K2" s="134"/>
      <c r="L2" s="134"/>
      <c r="M2" s="134"/>
      <c r="N2" s="3"/>
    </row>
    <row r="3" spans="2:14" ht="24.95" customHeight="1" x14ac:dyDescent="0.25">
      <c r="B3" s="3"/>
      <c r="C3" s="3"/>
      <c r="D3" s="3"/>
      <c r="E3" s="3"/>
      <c r="F3" s="3"/>
      <c r="G3" s="3"/>
      <c r="H3" s="3"/>
      <c r="I3" s="3"/>
      <c r="J3" s="3"/>
      <c r="K3" s="3"/>
      <c r="L3" s="3"/>
      <c r="M3" s="3"/>
      <c r="N3" s="3"/>
    </row>
    <row r="4" spans="2:14" ht="79.5" customHeight="1" x14ac:dyDescent="0.25">
      <c r="B4" s="3"/>
      <c r="C4" s="137" t="s">
        <v>295</v>
      </c>
      <c r="D4" s="137"/>
      <c r="E4" s="137"/>
      <c r="F4" s="137"/>
      <c r="G4" s="137"/>
      <c r="H4" s="137"/>
      <c r="I4" s="137"/>
      <c r="J4" s="137"/>
      <c r="K4" s="137"/>
      <c r="L4" s="137"/>
      <c r="M4" s="137"/>
      <c r="N4" s="31"/>
    </row>
    <row r="5" spans="2:14" ht="17.45" customHeight="1" x14ac:dyDescent="0.25">
      <c r="B5" s="3"/>
      <c r="C5" s="137" t="s">
        <v>244</v>
      </c>
      <c r="D5" s="137"/>
      <c r="E5" s="137"/>
      <c r="F5" s="137"/>
      <c r="G5" s="137"/>
      <c r="H5" s="137"/>
      <c r="I5" s="137"/>
      <c r="J5" s="137"/>
      <c r="K5" s="137"/>
      <c r="L5" s="137"/>
      <c r="M5" s="137"/>
      <c r="N5" s="23"/>
    </row>
    <row r="6" spans="2:14" x14ac:dyDescent="0.25">
      <c r="B6" s="3"/>
      <c r="C6" s="3"/>
      <c r="D6" s="3"/>
      <c r="E6" s="3"/>
      <c r="F6" s="3"/>
      <c r="G6" s="3"/>
      <c r="H6" s="3"/>
      <c r="I6" s="3"/>
      <c r="J6" s="3"/>
      <c r="K6" s="3"/>
      <c r="L6" s="3"/>
      <c r="M6" s="3"/>
      <c r="N6" s="3"/>
    </row>
    <row r="7" spans="2:14" x14ac:dyDescent="0.25">
      <c r="B7" s="3"/>
      <c r="C7" s="3"/>
      <c r="D7" s="191" t="s">
        <v>17</v>
      </c>
      <c r="E7" s="191"/>
      <c r="F7" s="191"/>
      <c r="G7" s="39"/>
      <c r="H7" s="3"/>
      <c r="I7" s="3"/>
      <c r="J7" s="3"/>
      <c r="K7" s="3"/>
      <c r="L7" s="3"/>
      <c r="M7" s="3"/>
      <c r="N7" s="3"/>
    </row>
    <row r="8" spans="2:14" x14ac:dyDescent="0.25">
      <c r="B8" s="3"/>
      <c r="C8" s="3"/>
      <c r="D8" s="334" t="s">
        <v>18</v>
      </c>
      <c r="E8" s="334"/>
      <c r="F8" s="334"/>
      <c r="G8" s="39"/>
      <c r="H8" s="3"/>
      <c r="I8" s="3"/>
      <c r="J8" s="3"/>
      <c r="K8" s="3"/>
      <c r="L8" s="3"/>
      <c r="M8" s="3"/>
      <c r="N8" s="3"/>
    </row>
    <row r="9" spans="2:14" x14ac:dyDescent="0.25">
      <c r="B9" s="3"/>
      <c r="C9" s="3"/>
      <c r="D9" s="3"/>
      <c r="E9" s="3"/>
      <c r="F9" s="3"/>
      <c r="G9" s="3"/>
      <c r="H9" s="3"/>
      <c r="I9" s="3"/>
      <c r="J9" s="3"/>
      <c r="K9" s="3"/>
      <c r="L9" s="3"/>
      <c r="M9" s="3"/>
      <c r="N9" s="3"/>
    </row>
    <row r="10" spans="2:14" x14ac:dyDescent="0.25">
      <c r="B10" s="3"/>
      <c r="C10" s="3"/>
      <c r="D10" s="172" t="s">
        <v>15</v>
      </c>
      <c r="E10" s="172"/>
      <c r="F10" s="172"/>
      <c r="G10" s="172"/>
      <c r="H10" s="30" t="s">
        <v>72</v>
      </c>
      <c r="I10" s="172" t="s">
        <v>288</v>
      </c>
      <c r="J10" s="172"/>
      <c r="K10" s="172"/>
      <c r="L10" s="172"/>
      <c r="M10" s="30"/>
      <c r="N10" s="3"/>
    </row>
    <row r="11" spans="2:14" ht="29.45" customHeight="1" x14ac:dyDescent="0.25">
      <c r="B11" s="3"/>
      <c r="C11" s="3"/>
      <c r="D11" s="343" t="s">
        <v>329</v>
      </c>
      <c r="E11" s="344"/>
      <c r="F11" s="344"/>
      <c r="G11" s="344"/>
      <c r="H11" s="117" t="b">
        <v>0</v>
      </c>
      <c r="I11" s="345"/>
      <c r="J11" s="345"/>
      <c r="K11" s="345"/>
      <c r="L11" s="346"/>
      <c r="M11" s="28"/>
      <c r="N11" s="3"/>
    </row>
    <row r="12" spans="2:14" ht="60.95" customHeight="1" x14ac:dyDescent="0.25">
      <c r="B12" s="3"/>
      <c r="C12" s="3"/>
      <c r="D12" s="336" t="s">
        <v>328</v>
      </c>
      <c r="E12" s="336"/>
      <c r="F12" s="336"/>
      <c r="G12" s="337"/>
      <c r="H12" s="117" t="b">
        <v>0</v>
      </c>
      <c r="I12" s="338"/>
      <c r="J12" s="339"/>
      <c r="K12" s="339"/>
      <c r="L12" s="339"/>
      <c r="M12" s="28"/>
      <c r="N12" s="3"/>
    </row>
    <row r="13" spans="2:14" ht="34.5" customHeight="1" x14ac:dyDescent="0.25">
      <c r="B13" s="3"/>
      <c r="C13" s="3"/>
      <c r="D13" s="336" t="s">
        <v>265</v>
      </c>
      <c r="E13" s="336"/>
      <c r="F13" s="336"/>
      <c r="G13" s="337"/>
      <c r="H13" s="117" t="b">
        <v>0</v>
      </c>
      <c r="I13" s="338"/>
      <c r="J13" s="339"/>
      <c r="K13" s="339"/>
      <c r="L13" s="339"/>
      <c r="M13" s="28"/>
      <c r="N13" s="3"/>
    </row>
    <row r="14" spans="2:14" ht="35.25" customHeight="1" x14ac:dyDescent="0.25">
      <c r="B14" s="3"/>
      <c r="C14" s="3"/>
      <c r="D14" s="335" t="s">
        <v>316</v>
      </c>
      <c r="E14" s="335"/>
      <c r="F14" s="335"/>
      <c r="G14" s="268"/>
      <c r="H14" s="102" t="b">
        <v>0</v>
      </c>
      <c r="I14" s="264"/>
      <c r="J14" s="264"/>
      <c r="K14" s="264"/>
      <c r="L14" s="265"/>
      <c r="M14" s="3"/>
      <c r="N14" s="3"/>
    </row>
    <row r="15" spans="2:14" ht="35.25" customHeight="1" x14ac:dyDescent="0.25">
      <c r="B15" s="3"/>
      <c r="C15" s="3"/>
      <c r="D15" s="268" t="s">
        <v>319</v>
      </c>
      <c r="E15" s="269"/>
      <c r="F15" s="269"/>
      <c r="G15" s="269"/>
      <c r="H15" s="102" t="b">
        <v>0</v>
      </c>
      <c r="I15" s="264"/>
      <c r="J15" s="264"/>
      <c r="K15" s="264"/>
      <c r="L15" s="265"/>
      <c r="M15" s="3"/>
      <c r="N15" s="3"/>
    </row>
    <row r="16" spans="2:14" ht="33" customHeight="1" x14ac:dyDescent="0.25">
      <c r="B16" s="3"/>
      <c r="C16" s="3"/>
      <c r="D16" s="337" t="s">
        <v>321</v>
      </c>
      <c r="E16" s="340"/>
      <c r="F16" s="340"/>
      <c r="G16" s="340"/>
      <c r="H16" s="118" t="b">
        <v>0</v>
      </c>
      <c r="I16" s="341"/>
      <c r="J16" s="341"/>
      <c r="K16" s="341"/>
      <c r="L16" s="342"/>
      <c r="M16" s="3"/>
      <c r="N16" s="3"/>
    </row>
    <row r="17" spans="2:16" ht="30.95" customHeight="1" x14ac:dyDescent="0.25">
      <c r="B17" s="3"/>
      <c r="C17" s="3"/>
      <c r="D17" s="336" t="s">
        <v>266</v>
      </c>
      <c r="E17" s="336"/>
      <c r="F17" s="336"/>
      <c r="G17" s="337"/>
      <c r="H17" s="118" t="b">
        <v>0</v>
      </c>
      <c r="I17" s="347"/>
      <c r="J17" s="348"/>
      <c r="K17" s="348"/>
      <c r="L17" s="348"/>
      <c r="M17" s="3"/>
      <c r="N17" s="3"/>
    </row>
    <row r="18" spans="2:16" ht="30.95" customHeight="1" x14ac:dyDescent="0.25">
      <c r="B18" s="3"/>
      <c r="C18" s="3"/>
      <c r="D18" s="336" t="s">
        <v>267</v>
      </c>
      <c r="E18" s="336"/>
      <c r="F18" s="336"/>
      <c r="G18" s="337"/>
      <c r="H18" s="118" t="b">
        <v>0</v>
      </c>
      <c r="I18" s="342"/>
      <c r="J18" s="349"/>
      <c r="K18" s="349"/>
      <c r="L18" s="349"/>
      <c r="M18" s="3"/>
      <c r="N18" s="3"/>
    </row>
    <row r="19" spans="2:16" ht="31.5" customHeight="1" x14ac:dyDescent="0.25">
      <c r="B19" s="3"/>
      <c r="C19" s="3"/>
      <c r="D19" s="336" t="s">
        <v>320</v>
      </c>
      <c r="E19" s="336"/>
      <c r="F19" s="336"/>
      <c r="G19" s="337"/>
      <c r="H19" s="118" t="b">
        <v>0</v>
      </c>
      <c r="I19" s="341"/>
      <c r="J19" s="341"/>
      <c r="K19" s="341"/>
      <c r="L19" s="342"/>
      <c r="M19" s="28"/>
      <c r="N19" s="3"/>
    </row>
    <row r="20" spans="2:16" ht="30.95" customHeight="1" x14ac:dyDescent="0.25">
      <c r="B20" s="3"/>
      <c r="C20" s="3"/>
      <c r="D20" s="337" t="s">
        <v>126</v>
      </c>
      <c r="E20" s="340"/>
      <c r="F20" s="340"/>
      <c r="G20" s="340"/>
      <c r="H20" s="118" t="b">
        <v>0</v>
      </c>
      <c r="I20" s="341"/>
      <c r="J20" s="341"/>
      <c r="K20" s="341"/>
      <c r="L20" s="342"/>
      <c r="M20" s="3"/>
      <c r="N20" s="3"/>
    </row>
    <row r="21" spans="2:16" ht="64.5" customHeight="1" x14ac:dyDescent="0.25">
      <c r="B21" s="3"/>
      <c r="C21" s="3"/>
      <c r="D21" s="337" t="s">
        <v>322</v>
      </c>
      <c r="E21" s="340"/>
      <c r="F21" s="340"/>
      <c r="G21" s="340"/>
      <c r="H21" s="118" t="b">
        <v>0</v>
      </c>
      <c r="I21" s="341"/>
      <c r="J21" s="341"/>
      <c r="K21" s="341"/>
      <c r="L21" s="342"/>
      <c r="M21" s="3"/>
      <c r="N21" s="3"/>
    </row>
    <row r="22" spans="2:16" ht="61.5" customHeight="1" x14ac:dyDescent="0.25">
      <c r="B22" s="3"/>
      <c r="C22" s="3"/>
      <c r="D22" s="336" t="s">
        <v>323</v>
      </c>
      <c r="E22" s="336"/>
      <c r="F22" s="336"/>
      <c r="G22" s="337"/>
      <c r="H22" s="119" t="b">
        <v>0</v>
      </c>
      <c r="I22" s="362"/>
      <c r="J22" s="362"/>
      <c r="K22" s="362"/>
      <c r="L22" s="363"/>
      <c r="M22" s="28"/>
      <c r="N22" s="3"/>
    </row>
    <row r="23" spans="2:16" ht="60.95" customHeight="1" x14ac:dyDescent="0.25">
      <c r="B23" s="3"/>
      <c r="C23" s="3"/>
      <c r="D23" s="336" t="s">
        <v>275</v>
      </c>
      <c r="E23" s="336"/>
      <c r="F23" s="336"/>
      <c r="G23" s="337"/>
      <c r="H23" s="119" t="b">
        <v>0</v>
      </c>
      <c r="I23" s="342"/>
      <c r="J23" s="349"/>
      <c r="K23" s="349"/>
      <c r="L23" s="349"/>
      <c r="M23" s="28"/>
      <c r="N23" s="3"/>
    </row>
    <row r="24" spans="2:16" ht="34.5" customHeight="1" x14ac:dyDescent="0.25">
      <c r="B24" s="3"/>
      <c r="C24" s="3"/>
      <c r="D24" s="336" t="s">
        <v>268</v>
      </c>
      <c r="E24" s="336"/>
      <c r="F24" s="336"/>
      <c r="G24" s="337"/>
      <c r="H24" s="119" t="b">
        <v>0</v>
      </c>
      <c r="I24" s="342"/>
      <c r="J24" s="349"/>
      <c r="K24" s="349"/>
      <c r="L24" s="349"/>
      <c r="M24" s="60"/>
      <c r="N24" s="60"/>
      <c r="O24" s="74"/>
      <c r="P24" s="74"/>
    </row>
    <row r="25" spans="2:16" ht="44.25" customHeight="1" x14ac:dyDescent="0.25">
      <c r="B25" s="3"/>
      <c r="C25" s="3"/>
      <c r="D25" s="335" t="s">
        <v>324</v>
      </c>
      <c r="E25" s="335"/>
      <c r="F25" s="335"/>
      <c r="G25" s="268"/>
      <c r="H25" s="120" t="b">
        <v>0</v>
      </c>
      <c r="I25" s="350"/>
      <c r="J25" s="351"/>
      <c r="K25" s="351"/>
      <c r="L25" s="351"/>
      <c r="M25" s="34"/>
      <c r="N25" s="3"/>
    </row>
    <row r="26" spans="2:16" ht="35.450000000000003" customHeight="1" x14ac:dyDescent="0.25">
      <c r="B26" s="3"/>
      <c r="C26" s="3"/>
      <c r="D26" s="336" t="s">
        <v>317</v>
      </c>
      <c r="E26" s="336"/>
      <c r="F26" s="336"/>
      <c r="G26" s="337"/>
      <c r="H26" s="119" t="b">
        <v>0</v>
      </c>
      <c r="I26" s="342"/>
      <c r="J26" s="349"/>
      <c r="K26" s="349"/>
      <c r="L26" s="349"/>
      <c r="M26" s="28"/>
      <c r="N26" s="3"/>
    </row>
    <row r="27" spans="2:16" ht="30" customHeight="1" x14ac:dyDescent="0.25">
      <c r="B27" s="3"/>
      <c r="C27" s="3"/>
      <c r="D27" s="336" t="s">
        <v>154</v>
      </c>
      <c r="E27" s="336"/>
      <c r="F27" s="336"/>
      <c r="G27" s="337"/>
      <c r="H27" s="119" t="b">
        <v>0</v>
      </c>
      <c r="I27" s="342"/>
      <c r="J27" s="349"/>
      <c r="K27" s="349"/>
      <c r="L27" s="349"/>
      <c r="M27" s="28"/>
      <c r="N27" s="3"/>
    </row>
    <row r="28" spans="2:16" ht="60.95" customHeight="1" x14ac:dyDescent="0.25">
      <c r="B28" s="3"/>
      <c r="C28" s="3"/>
      <c r="D28" s="337" t="s">
        <v>318</v>
      </c>
      <c r="E28" s="340"/>
      <c r="F28" s="340"/>
      <c r="G28" s="340"/>
      <c r="H28" s="119" t="b">
        <v>0</v>
      </c>
      <c r="I28" s="342"/>
      <c r="J28" s="349"/>
      <c r="K28" s="349"/>
      <c r="L28" s="349"/>
      <c r="M28" s="3"/>
      <c r="N28" s="3"/>
    </row>
    <row r="29" spans="2:16" ht="36" customHeight="1" x14ac:dyDescent="0.25">
      <c r="B29" s="3"/>
      <c r="C29" s="3"/>
      <c r="D29" s="359" t="s">
        <v>155</v>
      </c>
      <c r="E29" s="359"/>
      <c r="F29" s="360"/>
      <c r="G29" s="361"/>
      <c r="H29" s="121" t="b">
        <v>0</v>
      </c>
      <c r="I29" s="354"/>
      <c r="J29" s="354"/>
      <c r="K29" s="354"/>
      <c r="L29" s="355"/>
      <c r="M29" s="3"/>
      <c r="N29" s="3"/>
    </row>
    <row r="30" spans="2:16" ht="48" customHeight="1" x14ac:dyDescent="0.25">
      <c r="B30" s="3"/>
      <c r="C30" s="3"/>
      <c r="D30" s="352" t="s">
        <v>325</v>
      </c>
      <c r="E30" s="352"/>
      <c r="F30" s="353"/>
      <c r="G30" s="353"/>
      <c r="H30" s="121" t="b">
        <v>0</v>
      </c>
      <c r="I30" s="354"/>
      <c r="J30" s="354"/>
      <c r="K30" s="354"/>
      <c r="L30" s="355"/>
      <c r="M30" s="3"/>
      <c r="N30" s="3"/>
    </row>
    <row r="31" spans="2:16" ht="45.95" customHeight="1" x14ac:dyDescent="0.25">
      <c r="B31" s="3"/>
      <c r="C31" s="3"/>
      <c r="D31" s="352" t="s">
        <v>327</v>
      </c>
      <c r="E31" s="352"/>
      <c r="F31" s="353"/>
      <c r="G31" s="353"/>
      <c r="H31" s="121" t="b">
        <v>0</v>
      </c>
      <c r="I31" s="354"/>
      <c r="J31" s="354"/>
      <c r="K31" s="354"/>
      <c r="L31" s="355"/>
      <c r="M31" s="3"/>
      <c r="N31" s="3"/>
    </row>
    <row r="32" spans="2:16" ht="45" customHeight="1" x14ac:dyDescent="0.25">
      <c r="B32" s="3"/>
      <c r="C32" s="3"/>
      <c r="D32" s="352" t="s">
        <v>326</v>
      </c>
      <c r="E32" s="352"/>
      <c r="F32" s="353"/>
      <c r="G32" s="353"/>
      <c r="H32" s="122" t="b">
        <v>0</v>
      </c>
      <c r="I32" s="355"/>
      <c r="J32" s="356"/>
      <c r="K32" s="356"/>
      <c r="L32" s="356"/>
      <c r="M32" s="3"/>
      <c r="N32" s="3"/>
    </row>
    <row r="33" spans="2:14" ht="19.5" customHeight="1" x14ac:dyDescent="0.25">
      <c r="B33" s="3"/>
      <c r="C33" s="3"/>
      <c r="D33" s="352" t="s">
        <v>156</v>
      </c>
      <c r="E33" s="353"/>
      <c r="F33" s="353"/>
      <c r="G33" s="353"/>
      <c r="H33" s="121" t="b">
        <v>0</v>
      </c>
      <c r="I33" s="357"/>
      <c r="J33" s="358"/>
      <c r="K33" s="358"/>
      <c r="L33" s="358"/>
      <c r="M33" s="3"/>
      <c r="N33" s="3"/>
    </row>
    <row r="34" spans="2:14" x14ac:dyDescent="0.25">
      <c r="B34" s="3"/>
      <c r="C34" s="3"/>
      <c r="D34" s="3"/>
      <c r="E34" s="3"/>
      <c r="F34" s="3"/>
      <c r="G34" s="3"/>
      <c r="H34" s="3"/>
      <c r="I34" s="29"/>
      <c r="J34" s="29"/>
      <c r="K34" s="29"/>
      <c r="L34" s="29"/>
      <c r="M34" s="3"/>
      <c r="N34" s="3"/>
    </row>
    <row r="35" spans="2:14" x14ac:dyDescent="0.25">
      <c r="B35" s="3"/>
      <c r="C35" s="3"/>
      <c r="D35" s="3"/>
      <c r="E35" s="3"/>
      <c r="F35" s="3"/>
      <c r="G35" s="3"/>
      <c r="H35" s="3"/>
      <c r="I35" s="3"/>
      <c r="J35" s="3"/>
      <c r="K35" s="3"/>
      <c r="L35" s="3"/>
      <c r="M35" s="3"/>
      <c r="N35" s="3"/>
    </row>
    <row r="36" spans="2:14" ht="264.60000000000002" customHeight="1" x14ac:dyDescent="0.25">
      <c r="B36" s="3"/>
      <c r="C36" s="137" t="s">
        <v>245</v>
      </c>
      <c r="D36" s="138"/>
      <c r="E36" s="138"/>
      <c r="F36" s="138"/>
      <c r="G36" s="138"/>
      <c r="H36" s="138"/>
      <c r="I36" s="138"/>
      <c r="J36" s="138"/>
      <c r="K36" s="138"/>
      <c r="L36" s="138"/>
      <c r="M36" s="138"/>
      <c r="N36" s="3"/>
    </row>
    <row r="37" spans="2:14" ht="200.1" customHeight="1" x14ac:dyDescent="0.25">
      <c r="B37" s="3"/>
      <c r="C37" s="137" t="s">
        <v>246</v>
      </c>
      <c r="D37" s="138"/>
      <c r="E37" s="138"/>
      <c r="F37" s="138"/>
      <c r="G37" s="138"/>
      <c r="H37" s="138"/>
      <c r="I37" s="138"/>
      <c r="J37" s="138"/>
      <c r="K37" s="138"/>
      <c r="L37" s="138"/>
      <c r="M37" s="138"/>
      <c r="N37" s="3"/>
    </row>
    <row r="38" spans="2:14" ht="14.45" customHeight="1" x14ac:dyDescent="0.25">
      <c r="B38" s="3"/>
      <c r="C38" s="31"/>
      <c r="D38" s="40"/>
      <c r="E38" s="40"/>
      <c r="F38" s="40"/>
      <c r="G38" s="40"/>
      <c r="H38" s="40"/>
      <c r="I38" s="40"/>
      <c r="J38" s="40"/>
      <c r="K38" s="40"/>
      <c r="L38" s="40"/>
      <c r="M38" s="40"/>
      <c r="N38" s="3"/>
    </row>
    <row r="39" spans="2:14" x14ac:dyDescent="0.25">
      <c r="B39" s="3"/>
      <c r="C39" s="281" t="s">
        <v>172</v>
      </c>
      <c r="D39" s="281"/>
      <c r="E39" s="281"/>
      <c r="F39" s="3"/>
      <c r="G39" s="3"/>
      <c r="H39" s="3"/>
      <c r="I39" s="3"/>
      <c r="J39" s="3"/>
      <c r="K39" s="3"/>
      <c r="L39" s="3"/>
      <c r="M39" s="3"/>
      <c r="N39" s="3"/>
    </row>
    <row r="40" spans="2:14" ht="45.95" customHeight="1" x14ac:dyDescent="0.25">
      <c r="B40" s="3"/>
      <c r="C40" s="137" t="s">
        <v>247</v>
      </c>
      <c r="D40" s="137"/>
      <c r="E40" s="137"/>
      <c r="F40" s="137"/>
      <c r="G40" s="137"/>
      <c r="H40" s="153" t="s">
        <v>33</v>
      </c>
      <c r="I40" s="154"/>
      <c r="J40" s="154"/>
      <c r="K40" s="154"/>
      <c r="L40" s="154"/>
      <c r="M40" s="3"/>
      <c r="N40" s="3"/>
    </row>
    <row r="41" spans="2:14" ht="50.1" customHeight="1" x14ac:dyDescent="0.25">
      <c r="B41" s="3"/>
      <c r="C41" s="137" t="s">
        <v>248</v>
      </c>
      <c r="D41" s="137"/>
      <c r="E41" s="137"/>
      <c r="F41" s="137"/>
      <c r="G41" s="137"/>
      <c r="H41" s="153" t="s">
        <v>34</v>
      </c>
      <c r="I41" s="154"/>
      <c r="J41" s="154"/>
      <c r="K41" s="154"/>
      <c r="L41" s="154"/>
      <c r="M41" s="3"/>
      <c r="N41" s="3"/>
    </row>
    <row r="42" spans="2:14" ht="30.6" customHeight="1" x14ac:dyDescent="0.25">
      <c r="B42" s="3"/>
      <c r="C42" s="137" t="s">
        <v>249</v>
      </c>
      <c r="D42" s="137"/>
      <c r="E42" s="137"/>
      <c r="F42" s="137"/>
      <c r="G42" s="137"/>
      <c r="H42" s="153" t="s">
        <v>35</v>
      </c>
      <c r="I42" s="154"/>
      <c r="J42" s="154"/>
      <c r="K42" s="154"/>
      <c r="L42" s="154"/>
      <c r="M42" s="3"/>
      <c r="N42" s="3"/>
    </row>
    <row r="43" spans="2:14" ht="34.5" customHeight="1" x14ac:dyDescent="0.25">
      <c r="B43" s="3"/>
      <c r="C43" s="137" t="s">
        <v>250</v>
      </c>
      <c r="D43" s="137"/>
      <c r="E43" s="137"/>
      <c r="F43" s="137"/>
      <c r="G43" s="137"/>
      <c r="H43" s="153" t="s">
        <v>36</v>
      </c>
      <c r="I43" s="154"/>
      <c r="J43" s="154"/>
      <c r="K43" s="154"/>
      <c r="L43" s="154"/>
      <c r="M43" s="3"/>
      <c r="N43" s="3"/>
    </row>
    <row r="44" spans="2:14" ht="12.6" customHeight="1" x14ac:dyDescent="0.25">
      <c r="B44" s="3"/>
      <c r="C44" s="31"/>
      <c r="D44" s="31"/>
      <c r="E44" s="31"/>
      <c r="F44" s="31"/>
      <c r="G44" s="31"/>
      <c r="H44" s="71"/>
      <c r="I44" s="31"/>
      <c r="J44" s="31"/>
      <c r="K44" s="31"/>
      <c r="L44" s="31"/>
      <c r="M44" s="3"/>
      <c r="N44" s="3"/>
    </row>
    <row r="45" spans="2:14" x14ac:dyDescent="0.25">
      <c r="B45" s="3"/>
      <c r="C45" s="3"/>
      <c r="D45" s="3"/>
      <c r="E45" s="3"/>
      <c r="F45" s="3"/>
      <c r="G45" s="3"/>
      <c r="H45" s="3"/>
      <c r="I45" s="3"/>
      <c r="J45" s="3"/>
      <c r="K45" s="3"/>
      <c r="L45" s="3"/>
      <c r="M45" s="3"/>
      <c r="N45" s="3"/>
    </row>
    <row r="46" spans="2:14" x14ac:dyDescent="0.25">
      <c r="E46" s="82"/>
      <c r="F46" s="82"/>
      <c r="G46" s="82"/>
      <c r="H46" s="82"/>
    </row>
    <row r="47" spans="2:14" x14ac:dyDescent="0.25">
      <c r="E47" s="82"/>
      <c r="F47" s="82"/>
      <c r="G47" s="82"/>
      <c r="H47" s="82"/>
    </row>
    <row r="48" spans="2:14" x14ac:dyDescent="0.25">
      <c r="E48" s="210" t="s">
        <v>0</v>
      </c>
      <c r="F48" s="210"/>
      <c r="G48" s="210"/>
      <c r="H48" s="210"/>
    </row>
    <row r="49" spans="5:8" x14ac:dyDescent="0.25">
      <c r="E49" s="82">
        <f t="shared" ref="E49:E71" si="0">COUNTIF(H11, TRUE)</f>
        <v>0</v>
      </c>
      <c r="F49" s="82">
        <f>E49*0.07</f>
        <v>0</v>
      </c>
      <c r="G49" s="91">
        <f>SUM(F49:F71)</f>
        <v>0</v>
      </c>
      <c r="H49" s="91">
        <f>MIN(1,1-G49)</f>
        <v>1</v>
      </c>
    </row>
    <row r="50" spans="5:8" x14ac:dyDescent="0.25">
      <c r="E50" s="82">
        <f t="shared" si="0"/>
        <v>0</v>
      </c>
      <c r="F50" s="82">
        <f>E50*0.045</f>
        <v>0</v>
      </c>
      <c r="G50" s="82"/>
      <c r="H50" s="82"/>
    </row>
    <row r="51" spans="5:8" x14ac:dyDescent="0.25">
      <c r="E51" s="82">
        <f t="shared" si="0"/>
        <v>0</v>
      </c>
      <c r="F51" s="82">
        <f>E51*0.07</f>
        <v>0</v>
      </c>
      <c r="G51" s="82"/>
      <c r="H51" s="82"/>
    </row>
    <row r="52" spans="5:8" x14ac:dyDescent="0.25">
      <c r="E52" s="82">
        <f t="shared" si="0"/>
        <v>0</v>
      </c>
      <c r="F52" s="82">
        <f>E52*0.07</f>
        <v>0</v>
      </c>
      <c r="G52" s="82"/>
      <c r="H52" s="82"/>
    </row>
    <row r="53" spans="5:8" x14ac:dyDescent="0.25">
      <c r="E53" s="82">
        <f t="shared" si="0"/>
        <v>0</v>
      </c>
      <c r="F53" s="82">
        <f t="shared" ref="F53:F59" si="1">E53*0.045</f>
        <v>0</v>
      </c>
      <c r="G53" s="82"/>
      <c r="H53" s="82"/>
    </row>
    <row r="54" spans="5:8" x14ac:dyDescent="0.25">
      <c r="E54" s="82">
        <f t="shared" si="0"/>
        <v>0</v>
      </c>
      <c r="F54" s="82">
        <f t="shared" si="1"/>
        <v>0</v>
      </c>
      <c r="G54" s="82"/>
      <c r="H54" s="82"/>
    </row>
    <row r="55" spans="5:8" x14ac:dyDescent="0.25">
      <c r="E55" s="82">
        <f t="shared" si="0"/>
        <v>0</v>
      </c>
      <c r="F55" s="82">
        <f t="shared" si="1"/>
        <v>0</v>
      </c>
      <c r="G55" s="82"/>
      <c r="H55" s="82"/>
    </row>
    <row r="56" spans="5:8" x14ac:dyDescent="0.25">
      <c r="E56" s="82">
        <f t="shared" si="0"/>
        <v>0</v>
      </c>
      <c r="F56" s="82">
        <f t="shared" si="1"/>
        <v>0</v>
      </c>
      <c r="G56" s="82"/>
      <c r="H56" s="82"/>
    </row>
    <row r="57" spans="5:8" x14ac:dyDescent="0.25">
      <c r="E57" s="82">
        <f t="shared" si="0"/>
        <v>0</v>
      </c>
      <c r="F57" s="82">
        <f>E57*0.04</f>
        <v>0</v>
      </c>
      <c r="G57" s="82"/>
      <c r="H57" s="82"/>
    </row>
    <row r="58" spans="5:8" x14ac:dyDescent="0.25">
      <c r="E58" s="82">
        <f t="shared" si="0"/>
        <v>0</v>
      </c>
      <c r="F58" s="82">
        <f t="shared" si="1"/>
        <v>0</v>
      </c>
      <c r="G58" s="82"/>
      <c r="H58" s="82"/>
    </row>
    <row r="59" spans="5:8" x14ac:dyDescent="0.25">
      <c r="E59" s="82">
        <f t="shared" si="0"/>
        <v>0</v>
      </c>
      <c r="F59" s="82">
        <f t="shared" si="1"/>
        <v>0</v>
      </c>
      <c r="G59" s="82"/>
      <c r="H59" s="82"/>
    </row>
    <row r="60" spans="5:8" x14ac:dyDescent="0.25">
      <c r="E60" s="82">
        <f t="shared" si="0"/>
        <v>0</v>
      </c>
      <c r="F60" s="82">
        <f>E60*0.07</f>
        <v>0</v>
      </c>
      <c r="G60" s="82"/>
      <c r="H60" s="82"/>
    </row>
    <row r="61" spans="5:8" x14ac:dyDescent="0.25">
      <c r="E61" s="82">
        <f t="shared" si="0"/>
        <v>0</v>
      </c>
      <c r="F61" s="82">
        <f t="shared" ref="F61:F66" si="2">E61*0.045</f>
        <v>0</v>
      </c>
      <c r="G61" s="82"/>
      <c r="H61" s="82"/>
    </row>
    <row r="62" spans="5:8" x14ac:dyDescent="0.25">
      <c r="E62" s="82">
        <f t="shared" si="0"/>
        <v>0</v>
      </c>
      <c r="F62" s="82">
        <f t="shared" si="2"/>
        <v>0</v>
      </c>
      <c r="G62" s="82"/>
      <c r="H62" s="82"/>
    </row>
    <row r="63" spans="5:8" x14ac:dyDescent="0.25">
      <c r="E63" s="82">
        <f t="shared" si="0"/>
        <v>0</v>
      </c>
      <c r="F63" s="82">
        <f t="shared" si="2"/>
        <v>0</v>
      </c>
      <c r="G63" s="82"/>
      <c r="H63" s="82"/>
    </row>
    <row r="64" spans="5:8" x14ac:dyDescent="0.25">
      <c r="E64" s="82">
        <f t="shared" si="0"/>
        <v>0</v>
      </c>
      <c r="F64" s="82">
        <f t="shared" si="2"/>
        <v>0</v>
      </c>
      <c r="G64" s="82"/>
      <c r="H64" s="82"/>
    </row>
    <row r="65" spans="5:8" x14ac:dyDescent="0.25">
      <c r="E65" s="82">
        <f t="shared" si="0"/>
        <v>0</v>
      </c>
      <c r="F65" s="82">
        <f t="shared" si="2"/>
        <v>0</v>
      </c>
      <c r="G65" s="82"/>
      <c r="H65" s="82"/>
    </row>
    <row r="66" spans="5:8" x14ac:dyDescent="0.25">
      <c r="E66" s="82">
        <f t="shared" si="0"/>
        <v>0</v>
      </c>
      <c r="F66" s="82">
        <f t="shared" si="2"/>
        <v>0</v>
      </c>
      <c r="G66" s="82"/>
      <c r="H66" s="82"/>
    </row>
    <row r="67" spans="5:8" x14ac:dyDescent="0.25">
      <c r="E67" s="82">
        <f t="shared" si="0"/>
        <v>0</v>
      </c>
      <c r="F67" s="82">
        <f>E67*0.02</f>
        <v>0</v>
      </c>
      <c r="G67" s="82"/>
      <c r="H67" s="82"/>
    </row>
    <row r="68" spans="5:8" x14ac:dyDescent="0.25">
      <c r="E68" s="82">
        <f t="shared" si="0"/>
        <v>0</v>
      </c>
      <c r="F68" s="82">
        <f>E68*0.02</f>
        <v>0</v>
      </c>
      <c r="G68" s="82"/>
      <c r="H68" s="82"/>
    </row>
    <row r="69" spans="5:8" x14ac:dyDescent="0.25">
      <c r="E69" s="82">
        <f t="shared" si="0"/>
        <v>0</v>
      </c>
      <c r="F69" s="82">
        <f>E69*0.02</f>
        <v>0</v>
      </c>
      <c r="G69" s="82"/>
      <c r="H69" s="82"/>
    </row>
    <row r="70" spans="5:8" x14ac:dyDescent="0.25">
      <c r="E70" s="82">
        <f t="shared" si="0"/>
        <v>0</v>
      </c>
      <c r="F70" s="82">
        <f>E70*0.02</f>
        <v>0</v>
      </c>
      <c r="G70" s="82"/>
      <c r="H70" s="82"/>
    </row>
    <row r="71" spans="5:8" x14ac:dyDescent="0.25">
      <c r="E71" s="82">
        <f t="shared" si="0"/>
        <v>0</v>
      </c>
      <c r="F71" s="82">
        <f>E71*0.01</f>
        <v>0</v>
      </c>
      <c r="G71" s="82"/>
      <c r="H71" s="82"/>
    </row>
    <row r="72" spans="5:8" x14ac:dyDescent="0.25">
      <c r="E72" s="82"/>
      <c r="F72" s="82"/>
      <c r="G72" s="82"/>
      <c r="H72" s="82"/>
    </row>
    <row r="73" spans="5:8" x14ac:dyDescent="0.25">
      <c r="E73" s="82"/>
      <c r="F73" s="82"/>
      <c r="G73" s="82"/>
      <c r="H73" s="82"/>
    </row>
  </sheetData>
  <sheetProtection sheet="1" selectLockedCells="1"/>
  <mergeCells count="66">
    <mergeCell ref="E48:H48"/>
    <mergeCell ref="C1:M1"/>
    <mergeCell ref="D31:G31"/>
    <mergeCell ref="I29:L29"/>
    <mergeCell ref="D32:G32"/>
    <mergeCell ref="I30:L30"/>
    <mergeCell ref="D33:G33"/>
    <mergeCell ref="I31:L31"/>
    <mergeCell ref="I32:L32"/>
    <mergeCell ref="I33:L33"/>
    <mergeCell ref="D29:G29"/>
    <mergeCell ref="D30:G30"/>
    <mergeCell ref="D21:G21"/>
    <mergeCell ref="D28:G28"/>
    <mergeCell ref="I21:L21"/>
    <mergeCell ref="I22:L22"/>
    <mergeCell ref="D22:G22"/>
    <mergeCell ref="I23:L23"/>
    <mergeCell ref="D23:G23"/>
    <mergeCell ref="I26:L26"/>
    <mergeCell ref="I25:L25"/>
    <mergeCell ref="I24:L24"/>
    <mergeCell ref="I28:L28"/>
    <mergeCell ref="D24:G24"/>
    <mergeCell ref="D25:G25"/>
    <mergeCell ref="D26:G26"/>
    <mergeCell ref="D27:G27"/>
    <mergeCell ref="I27:L27"/>
    <mergeCell ref="D20:G20"/>
    <mergeCell ref="I19:L19"/>
    <mergeCell ref="D17:G17"/>
    <mergeCell ref="I17:L17"/>
    <mergeCell ref="D18:G18"/>
    <mergeCell ref="D19:G19"/>
    <mergeCell ref="I20:L20"/>
    <mergeCell ref="I18:L18"/>
    <mergeCell ref="C2:M2"/>
    <mergeCell ref="D10:G10"/>
    <mergeCell ref="I10:L10"/>
    <mergeCell ref="D11:G11"/>
    <mergeCell ref="I11:L11"/>
    <mergeCell ref="C36:M36"/>
    <mergeCell ref="C37:M37"/>
    <mergeCell ref="C4:M4"/>
    <mergeCell ref="C5:M5"/>
    <mergeCell ref="D7:F7"/>
    <mergeCell ref="D8:F8"/>
    <mergeCell ref="D14:G14"/>
    <mergeCell ref="I14:L14"/>
    <mergeCell ref="D12:G12"/>
    <mergeCell ref="I12:L12"/>
    <mergeCell ref="D13:G13"/>
    <mergeCell ref="I13:L13"/>
    <mergeCell ref="D15:G15"/>
    <mergeCell ref="I15:L15"/>
    <mergeCell ref="D16:G16"/>
    <mergeCell ref="I16:L16"/>
    <mergeCell ref="H40:L40"/>
    <mergeCell ref="H41:L41"/>
    <mergeCell ref="H42:L42"/>
    <mergeCell ref="H43:L43"/>
    <mergeCell ref="C39:E39"/>
    <mergeCell ref="C40:G40"/>
    <mergeCell ref="C41:G41"/>
    <mergeCell ref="C42:G42"/>
    <mergeCell ref="C43:G43"/>
  </mergeCells>
  <conditionalFormatting sqref="D11:G23 D25:D27">
    <cfRule type="expression" dxfId="7" priority="10">
      <formula>$H11</formula>
    </cfRule>
  </conditionalFormatting>
  <conditionalFormatting sqref="D24:G24">
    <cfRule type="expression" dxfId="6" priority="2">
      <formula>$H$24</formula>
    </cfRule>
  </conditionalFormatting>
  <conditionalFormatting sqref="D28:G33">
    <cfRule type="expression" dxfId="5" priority="5">
      <formula>$H28</formula>
    </cfRule>
  </conditionalFormatting>
  <conditionalFormatting sqref="H24">
    <cfRule type="expression" dxfId="4" priority="3">
      <formula>$D$24</formula>
    </cfRule>
    <cfRule type="expression" dxfId="3" priority="4">
      <formula>$D$24</formula>
    </cfRule>
  </conditionalFormatting>
  <conditionalFormatting sqref="M24:P24">
    <cfRule type="expression" dxfId="2" priority="1">
      <formula>$H24</formula>
    </cfRule>
  </conditionalFormatting>
  <hyperlinks>
    <hyperlink ref="H40" r:id="rId1" xr:uid="{AEC6F5BF-DBD1-4AA1-AC9C-BC8A3E1C1372}"/>
    <hyperlink ref="H41" r:id="rId2" xr:uid="{337BFF79-F0F2-43C3-BCAA-A2B6ECF61F42}"/>
    <hyperlink ref="H42" r:id="rId3" xr:uid="{9ECF2482-B655-4264-8800-89252C1750D6}"/>
    <hyperlink ref="H43" r:id="rId4" xr:uid="{28C858EB-2A93-4963-8D24-393CD80260DC}"/>
  </hyperlinks>
  <pageMargins left="0.7" right="0.7" top="0.75" bottom="0.75" header="0.3" footer="0.3"/>
  <pageSetup paperSize="9" orientation="portrait" verticalDpi="0" r:id="rId5"/>
  <headerFooter>
    <oddFooter>&amp;L_x000D_&amp;1#&amp;"Calibri"&amp;10&amp;K000000 LUT Group Confidential - Other information (3Y)</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24626" r:id="rId8" name="Check Box 50">
              <controlPr defaultSize="0" autoFill="0" autoLine="0" autoPict="0">
                <anchor moveWithCells="1">
                  <from>
                    <xdr:col>7</xdr:col>
                    <xdr:colOff>352425</xdr:colOff>
                    <xdr:row>10</xdr:row>
                    <xdr:rowOff>85725</xdr:rowOff>
                  </from>
                  <to>
                    <xdr:col>7</xdr:col>
                    <xdr:colOff>638175</xdr:colOff>
                    <xdr:row>10</xdr:row>
                    <xdr:rowOff>295275</xdr:rowOff>
                  </to>
                </anchor>
              </controlPr>
            </control>
          </mc:Choice>
        </mc:AlternateContent>
        <mc:AlternateContent xmlns:mc="http://schemas.openxmlformats.org/markup-compatibility/2006">
          <mc:Choice Requires="x14">
            <control shapeId="24627" r:id="rId9" name="Check Box 51">
              <controlPr defaultSize="0" autoFill="0" autoLine="0" autoPict="0">
                <anchor moveWithCells="1">
                  <from>
                    <xdr:col>7</xdr:col>
                    <xdr:colOff>352425</xdr:colOff>
                    <xdr:row>11</xdr:row>
                    <xdr:rowOff>333375</xdr:rowOff>
                  </from>
                  <to>
                    <xdr:col>7</xdr:col>
                    <xdr:colOff>695325</xdr:colOff>
                    <xdr:row>11</xdr:row>
                    <xdr:rowOff>542925</xdr:rowOff>
                  </to>
                </anchor>
              </controlPr>
            </control>
          </mc:Choice>
        </mc:AlternateContent>
        <mc:AlternateContent xmlns:mc="http://schemas.openxmlformats.org/markup-compatibility/2006">
          <mc:Choice Requires="x14">
            <control shapeId="24628" r:id="rId10" name="Check Box 52">
              <controlPr defaultSize="0" autoFill="0" autoLine="0" autoPict="0">
                <anchor moveWithCells="1">
                  <from>
                    <xdr:col>7</xdr:col>
                    <xdr:colOff>352425</xdr:colOff>
                    <xdr:row>12</xdr:row>
                    <xdr:rowOff>161925</xdr:rowOff>
                  </from>
                  <to>
                    <xdr:col>7</xdr:col>
                    <xdr:colOff>771525</xdr:colOff>
                    <xdr:row>12</xdr:row>
                    <xdr:rowOff>409575</xdr:rowOff>
                  </to>
                </anchor>
              </controlPr>
            </control>
          </mc:Choice>
        </mc:AlternateContent>
        <mc:AlternateContent xmlns:mc="http://schemas.openxmlformats.org/markup-compatibility/2006">
          <mc:Choice Requires="x14">
            <control shapeId="24629" r:id="rId11" name="Check Box 53">
              <controlPr defaultSize="0" autoFill="0" autoLine="0" autoPict="0">
                <anchor moveWithCells="1">
                  <from>
                    <xdr:col>7</xdr:col>
                    <xdr:colOff>352425</xdr:colOff>
                    <xdr:row>13</xdr:row>
                    <xdr:rowOff>180975</xdr:rowOff>
                  </from>
                  <to>
                    <xdr:col>7</xdr:col>
                    <xdr:colOff>676275</xdr:colOff>
                    <xdr:row>13</xdr:row>
                    <xdr:rowOff>438150</xdr:rowOff>
                  </to>
                </anchor>
              </controlPr>
            </control>
          </mc:Choice>
        </mc:AlternateContent>
        <mc:AlternateContent xmlns:mc="http://schemas.openxmlformats.org/markup-compatibility/2006">
          <mc:Choice Requires="x14">
            <control shapeId="24631" r:id="rId12" name="Check Box 55">
              <controlPr defaultSize="0" autoFill="0" autoLine="0" autoPict="0">
                <anchor moveWithCells="1">
                  <from>
                    <xdr:col>7</xdr:col>
                    <xdr:colOff>361950</xdr:colOff>
                    <xdr:row>14</xdr:row>
                    <xdr:rowOff>66675</xdr:rowOff>
                  </from>
                  <to>
                    <xdr:col>7</xdr:col>
                    <xdr:colOff>638175</xdr:colOff>
                    <xdr:row>14</xdr:row>
                    <xdr:rowOff>371475</xdr:rowOff>
                  </to>
                </anchor>
              </controlPr>
            </control>
          </mc:Choice>
        </mc:AlternateContent>
        <mc:AlternateContent xmlns:mc="http://schemas.openxmlformats.org/markup-compatibility/2006">
          <mc:Choice Requires="x14">
            <control shapeId="24632" r:id="rId13" name="Check Box 56">
              <controlPr defaultSize="0" autoFill="0" autoLine="0" autoPict="0">
                <anchor moveWithCells="1">
                  <from>
                    <xdr:col>7</xdr:col>
                    <xdr:colOff>361950</xdr:colOff>
                    <xdr:row>14</xdr:row>
                    <xdr:rowOff>419100</xdr:rowOff>
                  </from>
                  <to>
                    <xdr:col>7</xdr:col>
                    <xdr:colOff>695325</xdr:colOff>
                    <xdr:row>15</xdr:row>
                    <xdr:rowOff>200025</xdr:rowOff>
                  </to>
                </anchor>
              </controlPr>
            </control>
          </mc:Choice>
        </mc:AlternateContent>
        <mc:AlternateContent xmlns:mc="http://schemas.openxmlformats.org/markup-compatibility/2006">
          <mc:Choice Requires="x14">
            <control shapeId="24633" r:id="rId14" name="Check Box 57">
              <controlPr defaultSize="0" autoFill="0" autoLine="0" autoPict="0">
                <anchor moveWithCells="1">
                  <from>
                    <xdr:col>7</xdr:col>
                    <xdr:colOff>361950</xdr:colOff>
                    <xdr:row>16</xdr:row>
                    <xdr:rowOff>104775</xdr:rowOff>
                  </from>
                  <to>
                    <xdr:col>7</xdr:col>
                    <xdr:colOff>657225</xdr:colOff>
                    <xdr:row>16</xdr:row>
                    <xdr:rowOff>304800</xdr:rowOff>
                  </to>
                </anchor>
              </controlPr>
            </control>
          </mc:Choice>
        </mc:AlternateContent>
        <mc:AlternateContent xmlns:mc="http://schemas.openxmlformats.org/markup-compatibility/2006">
          <mc:Choice Requires="x14">
            <control shapeId="24634" r:id="rId15" name="Check Box 58">
              <controlPr defaultSize="0" autoFill="0" autoLine="0" autoPict="0">
                <anchor moveWithCells="1">
                  <from>
                    <xdr:col>7</xdr:col>
                    <xdr:colOff>361950</xdr:colOff>
                    <xdr:row>17</xdr:row>
                    <xdr:rowOff>38100</xdr:rowOff>
                  </from>
                  <to>
                    <xdr:col>7</xdr:col>
                    <xdr:colOff>800100</xdr:colOff>
                    <xdr:row>17</xdr:row>
                    <xdr:rowOff>381000</xdr:rowOff>
                  </to>
                </anchor>
              </controlPr>
            </control>
          </mc:Choice>
        </mc:AlternateContent>
        <mc:AlternateContent xmlns:mc="http://schemas.openxmlformats.org/markup-compatibility/2006">
          <mc:Choice Requires="x14">
            <control shapeId="24635" r:id="rId16" name="Check Box 59">
              <controlPr defaultSize="0" autoFill="0" autoLine="0" autoPict="0">
                <anchor moveWithCells="1">
                  <from>
                    <xdr:col>7</xdr:col>
                    <xdr:colOff>361950</xdr:colOff>
                    <xdr:row>18</xdr:row>
                    <xdr:rowOff>76200</xdr:rowOff>
                  </from>
                  <to>
                    <xdr:col>7</xdr:col>
                    <xdr:colOff>666750</xdr:colOff>
                    <xdr:row>18</xdr:row>
                    <xdr:rowOff>333375</xdr:rowOff>
                  </to>
                </anchor>
              </controlPr>
            </control>
          </mc:Choice>
        </mc:AlternateContent>
        <mc:AlternateContent xmlns:mc="http://schemas.openxmlformats.org/markup-compatibility/2006">
          <mc:Choice Requires="x14">
            <control shapeId="24636" r:id="rId17" name="Check Box 60">
              <controlPr defaultSize="0" autoFill="0" autoLine="0" autoPict="0">
                <anchor moveWithCells="1">
                  <from>
                    <xdr:col>7</xdr:col>
                    <xdr:colOff>352425</xdr:colOff>
                    <xdr:row>19</xdr:row>
                    <xdr:rowOff>57150</xdr:rowOff>
                  </from>
                  <to>
                    <xdr:col>7</xdr:col>
                    <xdr:colOff>685800</xdr:colOff>
                    <xdr:row>19</xdr:row>
                    <xdr:rowOff>361950</xdr:rowOff>
                  </to>
                </anchor>
              </controlPr>
            </control>
          </mc:Choice>
        </mc:AlternateContent>
        <mc:AlternateContent xmlns:mc="http://schemas.openxmlformats.org/markup-compatibility/2006">
          <mc:Choice Requires="x14">
            <control shapeId="24637" r:id="rId18" name="Check Box 61">
              <controlPr defaultSize="0" autoFill="0" autoLine="0" autoPict="0">
                <anchor moveWithCells="1">
                  <from>
                    <xdr:col>7</xdr:col>
                    <xdr:colOff>352425</xdr:colOff>
                    <xdr:row>20</xdr:row>
                    <xdr:rowOff>200025</xdr:rowOff>
                  </from>
                  <to>
                    <xdr:col>7</xdr:col>
                    <xdr:colOff>771525</xdr:colOff>
                    <xdr:row>20</xdr:row>
                    <xdr:rowOff>609600</xdr:rowOff>
                  </to>
                </anchor>
              </controlPr>
            </control>
          </mc:Choice>
        </mc:AlternateContent>
        <mc:AlternateContent xmlns:mc="http://schemas.openxmlformats.org/markup-compatibility/2006">
          <mc:Choice Requires="x14">
            <control shapeId="24638" r:id="rId19" name="Check Box 62">
              <controlPr defaultSize="0" autoFill="0" autoLine="0" autoPict="0">
                <anchor moveWithCells="1">
                  <from>
                    <xdr:col>7</xdr:col>
                    <xdr:colOff>352425</xdr:colOff>
                    <xdr:row>21</xdr:row>
                    <xdr:rowOff>219075</xdr:rowOff>
                  </from>
                  <to>
                    <xdr:col>7</xdr:col>
                    <xdr:colOff>638175</xdr:colOff>
                    <xdr:row>21</xdr:row>
                    <xdr:rowOff>504825</xdr:rowOff>
                  </to>
                </anchor>
              </controlPr>
            </control>
          </mc:Choice>
        </mc:AlternateContent>
        <mc:AlternateContent xmlns:mc="http://schemas.openxmlformats.org/markup-compatibility/2006">
          <mc:Choice Requires="x14">
            <control shapeId="24639" r:id="rId20" name="Check Box 63">
              <controlPr defaultSize="0" autoFill="0" autoLine="0" autoPict="0">
                <anchor moveWithCells="1">
                  <from>
                    <xdr:col>7</xdr:col>
                    <xdr:colOff>371475</xdr:colOff>
                    <xdr:row>22</xdr:row>
                    <xdr:rowOff>276225</xdr:rowOff>
                  </from>
                  <to>
                    <xdr:col>7</xdr:col>
                    <xdr:colOff>657225</xdr:colOff>
                    <xdr:row>22</xdr:row>
                    <xdr:rowOff>523875</xdr:rowOff>
                  </to>
                </anchor>
              </controlPr>
            </control>
          </mc:Choice>
        </mc:AlternateContent>
        <mc:AlternateContent xmlns:mc="http://schemas.openxmlformats.org/markup-compatibility/2006">
          <mc:Choice Requires="x14">
            <control shapeId="24640" r:id="rId21" name="Check Box 64">
              <controlPr defaultSize="0" autoFill="0" autoLine="0" autoPict="0">
                <anchor moveWithCells="1">
                  <from>
                    <xdr:col>7</xdr:col>
                    <xdr:colOff>371475</xdr:colOff>
                    <xdr:row>27</xdr:row>
                    <xdr:rowOff>228600</xdr:rowOff>
                  </from>
                  <to>
                    <xdr:col>7</xdr:col>
                    <xdr:colOff>733425</xdr:colOff>
                    <xdr:row>27</xdr:row>
                    <xdr:rowOff>523875</xdr:rowOff>
                  </to>
                </anchor>
              </controlPr>
            </control>
          </mc:Choice>
        </mc:AlternateContent>
        <mc:AlternateContent xmlns:mc="http://schemas.openxmlformats.org/markup-compatibility/2006">
          <mc:Choice Requires="x14">
            <control shapeId="24641" r:id="rId22" name="Check Box 65">
              <controlPr defaultSize="0" autoFill="0" autoLine="0" autoPict="0">
                <anchor moveWithCells="1">
                  <from>
                    <xdr:col>7</xdr:col>
                    <xdr:colOff>361950</xdr:colOff>
                    <xdr:row>28</xdr:row>
                    <xdr:rowOff>85725</xdr:rowOff>
                  </from>
                  <to>
                    <xdr:col>7</xdr:col>
                    <xdr:colOff>666750</xdr:colOff>
                    <xdr:row>28</xdr:row>
                    <xdr:rowOff>371475</xdr:rowOff>
                  </to>
                </anchor>
              </controlPr>
            </control>
          </mc:Choice>
        </mc:AlternateContent>
        <mc:AlternateContent xmlns:mc="http://schemas.openxmlformats.org/markup-compatibility/2006">
          <mc:Choice Requires="x14">
            <control shapeId="24642" r:id="rId23" name="Check Box 66">
              <controlPr defaultSize="0" autoFill="0" autoLine="0" autoPict="0">
                <anchor moveWithCells="1">
                  <from>
                    <xdr:col>7</xdr:col>
                    <xdr:colOff>361950</xdr:colOff>
                    <xdr:row>29</xdr:row>
                    <xdr:rowOff>123825</xdr:rowOff>
                  </from>
                  <to>
                    <xdr:col>7</xdr:col>
                    <xdr:colOff>876300</xdr:colOff>
                    <xdr:row>29</xdr:row>
                    <xdr:rowOff>495300</xdr:rowOff>
                  </to>
                </anchor>
              </controlPr>
            </control>
          </mc:Choice>
        </mc:AlternateContent>
        <mc:AlternateContent xmlns:mc="http://schemas.openxmlformats.org/markup-compatibility/2006">
          <mc:Choice Requires="x14">
            <control shapeId="24643" r:id="rId24" name="Check Box 67">
              <controlPr defaultSize="0" autoFill="0" autoLine="0" autoPict="0">
                <anchor moveWithCells="1">
                  <from>
                    <xdr:col>7</xdr:col>
                    <xdr:colOff>361950</xdr:colOff>
                    <xdr:row>30</xdr:row>
                    <xdr:rowOff>152400</xdr:rowOff>
                  </from>
                  <to>
                    <xdr:col>7</xdr:col>
                    <xdr:colOff>666750</xdr:colOff>
                    <xdr:row>30</xdr:row>
                    <xdr:rowOff>419100</xdr:rowOff>
                  </to>
                </anchor>
              </controlPr>
            </control>
          </mc:Choice>
        </mc:AlternateContent>
        <mc:AlternateContent xmlns:mc="http://schemas.openxmlformats.org/markup-compatibility/2006">
          <mc:Choice Requires="x14">
            <control shapeId="24644" r:id="rId25" name="Check Box 68">
              <controlPr defaultSize="0" autoFill="0" autoLine="0" autoPict="0">
                <anchor moveWithCells="1">
                  <from>
                    <xdr:col>7</xdr:col>
                    <xdr:colOff>371475</xdr:colOff>
                    <xdr:row>31</xdr:row>
                    <xdr:rowOff>114300</xdr:rowOff>
                  </from>
                  <to>
                    <xdr:col>7</xdr:col>
                    <xdr:colOff>676275</xdr:colOff>
                    <xdr:row>31</xdr:row>
                    <xdr:rowOff>485775</xdr:rowOff>
                  </to>
                </anchor>
              </controlPr>
            </control>
          </mc:Choice>
        </mc:AlternateContent>
        <mc:AlternateContent xmlns:mc="http://schemas.openxmlformats.org/markup-compatibility/2006">
          <mc:Choice Requires="x14">
            <control shapeId="24645" r:id="rId26" name="Check Box 69">
              <controlPr defaultSize="0" autoFill="0" autoLine="0" autoPict="0">
                <anchor moveWithCells="1">
                  <from>
                    <xdr:col>7</xdr:col>
                    <xdr:colOff>371475</xdr:colOff>
                    <xdr:row>31</xdr:row>
                    <xdr:rowOff>571500</xdr:rowOff>
                  </from>
                  <to>
                    <xdr:col>7</xdr:col>
                    <xdr:colOff>666750</xdr:colOff>
                    <xdr:row>33</xdr:row>
                    <xdr:rowOff>19050</xdr:rowOff>
                  </to>
                </anchor>
              </controlPr>
            </control>
          </mc:Choice>
        </mc:AlternateContent>
        <mc:AlternateContent xmlns:mc="http://schemas.openxmlformats.org/markup-compatibility/2006">
          <mc:Choice Requires="x14">
            <control shapeId="24646" r:id="rId27" name="Check Box 70">
              <controlPr defaultSize="0" autoFill="0" autoLine="0" autoPict="0">
                <anchor moveWithCells="1">
                  <from>
                    <xdr:col>7</xdr:col>
                    <xdr:colOff>371475</xdr:colOff>
                    <xdr:row>23</xdr:row>
                    <xdr:rowOff>85725</xdr:rowOff>
                  </from>
                  <to>
                    <xdr:col>7</xdr:col>
                    <xdr:colOff>714375</xdr:colOff>
                    <xdr:row>23</xdr:row>
                    <xdr:rowOff>371475</xdr:rowOff>
                  </to>
                </anchor>
              </controlPr>
            </control>
          </mc:Choice>
        </mc:AlternateContent>
        <mc:AlternateContent xmlns:mc="http://schemas.openxmlformats.org/markup-compatibility/2006">
          <mc:Choice Requires="x14">
            <control shapeId="24647" r:id="rId28" name="Check Box 71">
              <controlPr defaultSize="0" autoFill="0" autoLine="0" autoPict="0">
                <anchor moveWithCells="1">
                  <from>
                    <xdr:col>7</xdr:col>
                    <xdr:colOff>371475</xdr:colOff>
                    <xdr:row>24</xdr:row>
                    <xdr:rowOff>114300</xdr:rowOff>
                  </from>
                  <to>
                    <xdr:col>7</xdr:col>
                    <xdr:colOff>752475</xdr:colOff>
                    <xdr:row>24</xdr:row>
                    <xdr:rowOff>352425</xdr:rowOff>
                  </to>
                </anchor>
              </controlPr>
            </control>
          </mc:Choice>
        </mc:AlternateContent>
        <mc:AlternateContent xmlns:mc="http://schemas.openxmlformats.org/markup-compatibility/2006">
          <mc:Choice Requires="x14">
            <control shapeId="24648" r:id="rId29" name="Check Box 72">
              <controlPr defaultSize="0" autoFill="0" autoLine="0" autoPict="0">
                <anchor moveWithCells="1">
                  <from>
                    <xdr:col>7</xdr:col>
                    <xdr:colOff>371475</xdr:colOff>
                    <xdr:row>25</xdr:row>
                    <xdr:rowOff>104775</xdr:rowOff>
                  </from>
                  <to>
                    <xdr:col>7</xdr:col>
                    <xdr:colOff>752475</xdr:colOff>
                    <xdr:row>25</xdr:row>
                    <xdr:rowOff>352425</xdr:rowOff>
                  </to>
                </anchor>
              </controlPr>
            </control>
          </mc:Choice>
        </mc:AlternateContent>
        <mc:AlternateContent xmlns:mc="http://schemas.openxmlformats.org/markup-compatibility/2006">
          <mc:Choice Requires="x14">
            <control shapeId="24649" r:id="rId30" name="Check Box 73">
              <controlPr defaultSize="0" autoFill="0" autoLine="0" autoPict="0">
                <anchor moveWithCells="1">
                  <from>
                    <xdr:col>7</xdr:col>
                    <xdr:colOff>371475</xdr:colOff>
                    <xdr:row>26</xdr:row>
                    <xdr:rowOff>47625</xdr:rowOff>
                  </from>
                  <to>
                    <xdr:col>7</xdr:col>
                    <xdr:colOff>733425</xdr:colOff>
                    <xdr:row>26</xdr:row>
                    <xdr:rowOff>352425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F95EB-25AC-4F77-BD9A-E0FEE5DF81B1}">
  <dimension ref="B1:O65"/>
  <sheetViews>
    <sheetView showGridLines="0" tabSelected="1" zoomScale="150" zoomScaleNormal="150" workbookViewId="0">
      <pane ySplit="1" topLeftCell="A2" activePane="bottomLeft" state="frozen"/>
      <selection pane="bottomLeft" activeCell="H40" sqref="H40:L40"/>
    </sheetView>
  </sheetViews>
  <sheetFormatPr defaultRowHeight="15" x14ac:dyDescent="0.25"/>
  <cols>
    <col min="6" max="6" width="13.28515625" customWidth="1"/>
    <col min="7" max="7" width="28.140625" customWidth="1"/>
    <col min="8" max="8" width="11.5703125" customWidth="1"/>
    <col min="12" max="12" width="9.140625" customWidth="1"/>
  </cols>
  <sheetData>
    <row r="1" spans="2:15" ht="69.95" customHeight="1" x14ac:dyDescent="0.25"/>
    <row r="2" spans="2:15" ht="28.5" x14ac:dyDescent="0.35">
      <c r="B2" s="3"/>
      <c r="C2" s="367" t="s">
        <v>6</v>
      </c>
      <c r="D2" s="367"/>
      <c r="E2" s="367"/>
      <c r="F2" s="367"/>
      <c r="G2" s="367"/>
      <c r="H2" s="367"/>
      <c r="I2" s="367"/>
      <c r="J2" s="367"/>
      <c r="K2" s="367"/>
      <c r="L2" s="367"/>
      <c r="M2" s="367"/>
      <c r="N2" s="65"/>
      <c r="O2" s="72"/>
    </row>
    <row r="3" spans="2:15" x14ac:dyDescent="0.25">
      <c r="B3" s="3"/>
      <c r="C3" s="3"/>
      <c r="D3" s="3"/>
      <c r="E3" s="3"/>
      <c r="F3" s="3"/>
      <c r="G3" s="3"/>
      <c r="H3" s="3"/>
      <c r="I3" s="3"/>
      <c r="J3" s="3"/>
      <c r="K3" s="3"/>
      <c r="L3" s="3"/>
      <c r="M3" s="3"/>
      <c r="N3" s="3"/>
    </row>
    <row r="4" spans="2:15" ht="96.95" customHeight="1" x14ac:dyDescent="0.25">
      <c r="B4" s="3"/>
      <c r="C4" s="137" t="s">
        <v>213</v>
      </c>
      <c r="D4" s="137"/>
      <c r="E4" s="137"/>
      <c r="F4" s="137"/>
      <c r="G4" s="137"/>
      <c r="H4" s="137"/>
      <c r="I4" s="137"/>
      <c r="J4" s="137"/>
      <c r="K4" s="137"/>
      <c r="L4" s="137"/>
      <c r="M4" s="137"/>
      <c r="N4" s="31"/>
      <c r="O4" s="73"/>
    </row>
    <row r="5" spans="2:15" x14ac:dyDescent="0.25">
      <c r="B5" s="3"/>
      <c r="C5" s="138" t="s">
        <v>214</v>
      </c>
      <c r="D5" s="138"/>
      <c r="E5" s="138"/>
      <c r="F5" s="138"/>
      <c r="G5" s="138"/>
      <c r="H5" s="138"/>
      <c r="I5" s="138"/>
      <c r="J5" s="138"/>
      <c r="K5" s="138"/>
      <c r="L5" s="138"/>
      <c r="M5" s="138"/>
      <c r="N5" s="3"/>
    </row>
    <row r="6" spans="2:15" x14ac:dyDescent="0.25">
      <c r="B6" s="3"/>
      <c r="C6" s="3"/>
      <c r="D6" s="3"/>
      <c r="E6" s="3"/>
      <c r="F6" s="3"/>
      <c r="G6" s="3"/>
      <c r="H6" s="3"/>
      <c r="I6" s="3"/>
      <c r="J6" s="3"/>
      <c r="K6" s="3"/>
      <c r="L6" s="3"/>
      <c r="M6" s="3"/>
      <c r="N6" s="3"/>
    </row>
    <row r="7" spans="2:15" x14ac:dyDescent="0.25">
      <c r="B7" s="3"/>
      <c r="C7" s="3"/>
      <c r="D7" s="378" t="s">
        <v>17</v>
      </c>
      <c r="E7" s="378"/>
      <c r="F7" s="378"/>
      <c r="G7" s="39"/>
      <c r="H7" s="3"/>
      <c r="I7" s="3"/>
      <c r="J7" s="3"/>
      <c r="K7" s="3"/>
      <c r="L7" s="3"/>
      <c r="M7" s="3"/>
      <c r="N7" s="3"/>
    </row>
    <row r="8" spans="2:15" x14ac:dyDescent="0.25">
      <c r="B8" s="3"/>
      <c r="C8" s="3"/>
      <c r="D8" s="379" t="s">
        <v>18</v>
      </c>
      <c r="E8" s="379"/>
      <c r="F8" s="379"/>
      <c r="G8" s="39"/>
      <c r="H8" s="3"/>
      <c r="I8" s="3"/>
      <c r="J8" s="3"/>
      <c r="K8" s="3"/>
      <c r="L8" s="3"/>
      <c r="M8" s="3"/>
      <c r="N8" s="3"/>
    </row>
    <row r="9" spans="2:15" x14ac:dyDescent="0.25">
      <c r="B9" s="3"/>
      <c r="C9" s="3"/>
      <c r="D9" s="3"/>
      <c r="E9" s="3"/>
      <c r="F9" s="3"/>
      <c r="G9" s="3"/>
      <c r="H9" s="3"/>
      <c r="I9" s="3"/>
      <c r="J9" s="3"/>
      <c r="K9" s="3"/>
      <c r="L9" s="3"/>
      <c r="M9" s="3"/>
      <c r="N9" s="3"/>
    </row>
    <row r="10" spans="2:15" x14ac:dyDescent="0.25">
      <c r="B10" s="3"/>
      <c r="C10" s="3"/>
      <c r="D10" s="278" t="s">
        <v>22</v>
      </c>
      <c r="E10" s="278"/>
      <c r="F10" s="279"/>
      <c r="G10" s="279"/>
      <c r="H10" s="26" t="s">
        <v>170</v>
      </c>
      <c r="I10" s="279" t="s">
        <v>288</v>
      </c>
      <c r="J10" s="279"/>
      <c r="K10" s="279"/>
      <c r="L10" s="280"/>
      <c r="M10" s="172" t="s">
        <v>4</v>
      </c>
      <c r="N10" s="172"/>
      <c r="O10" s="37"/>
    </row>
    <row r="11" spans="2:15" ht="30.6" customHeight="1" x14ac:dyDescent="0.25">
      <c r="B11" s="3"/>
      <c r="C11" s="3"/>
      <c r="D11" s="380" t="s">
        <v>299</v>
      </c>
      <c r="E11" s="380"/>
      <c r="F11" s="380"/>
      <c r="G11" s="381"/>
      <c r="H11" s="123" t="b">
        <v>0</v>
      </c>
      <c r="I11" s="382"/>
      <c r="J11" s="382"/>
      <c r="K11" s="382"/>
      <c r="L11" s="383"/>
      <c r="M11" s="131" t="s">
        <v>3</v>
      </c>
      <c r="N11" s="28"/>
    </row>
    <row r="12" spans="2:15" ht="31.5" customHeight="1" x14ac:dyDescent="0.25">
      <c r="B12" s="3"/>
      <c r="C12" s="3"/>
      <c r="D12" s="384" t="s">
        <v>76</v>
      </c>
      <c r="E12" s="384"/>
      <c r="F12" s="384"/>
      <c r="G12" s="376"/>
      <c r="H12" s="126" t="b">
        <v>0</v>
      </c>
      <c r="I12" s="368"/>
      <c r="J12" s="368"/>
      <c r="K12" s="368"/>
      <c r="L12" s="369"/>
      <c r="M12" s="3"/>
      <c r="N12" s="3"/>
    </row>
    <row r="13" spans="2:15" s="27" customFormat="1" ht="46.5" customHeight="1" x14ac:dyDescent="0.25">
      <c r="B13" s="7"/>
      <c r="C13" s="7"/>
      <c r="D13" s="380" t="s">
        <v>300</v>
      </c>
      <c r="E13" s="380"/>
      <c r="F13" s="380"/>
      <c r="G13" s="381"/>
      <c r="H13" s="125" t="b">
        <v>0</v>
      </c>
      <c r="I13" s="382"/>
      <c r="J13" s="382"/>
      <c r="K13" s="382"/>
      <c r="L13" s="383"/>
      <c r="M13" s="7"/>
      <c r="N13" s="7"/>
    </row>
    <row r="14" spans="2:15" ht="32.450000000000003" customHeight="1" x14ac:dyDescent="0.25">
      <c r="B14" s="3"/>
      <c r="C14" s="3"/>
      <c r="D14" s="384" t="s">
        <v>301</v>
      </c>
      <c r="E14" s="384"/>
      <c r="F14" s="384"/>
      <c r="G14" s="376"/>
      <c r="H14" s="126" t="b">
        <v>0</v>
      </c>
      <c r="I14" s="368"/>
      <c r="J14" s="368"/>
      <c r="K14" s="368"/>
      <c r="L14" s="369"/>
      <c r="M14" s="3"/>
      <c r="N14" s="3"/>
    </row>
    <row r="15" spans="2:15" ht="33.6" customHeight="1" x14ac:dyDescent="0.25">
      <c r="B15" s="3"/>
      <c r="C15" s="3"/>
      <c r="D15" s="384" t="s">
        <v>302</v>
      </c>
      <c r="E15" s="384"/>
      <c r="F15" s="384"/>
      <c r="G15" s="376"/>
      <c r="H15" s="126" t="b">
        <v>0</v>
      </c>
      <c r="I15" s="368"/>
      <c r="J15" s="368"/>
      <c r="K15" s="368"/>
      <c r="L15" s="369"/>
      <c r="M15" s="3"/>
      <c r="N15" s="3"/>
    </row>
    <row r="16" spans="2:15" ht="47.45" customHeight="1" x14ac:dyDescent="0.25">
      <c r="B16" s="3"/>
      <c r="C16" s="3"/>
      <c r="D16" s="384" t="s">
        <v>303</v>
      </c>
      <c r="E16" s="384"/>
      <c r="F16" s="384"/>
      <c r="G16" s="376"/>
      <c r="H16" s="126" t="b">
        <v>0</v>
      </c>
      <c r="I16" s="368"/>
      <c r="J16" s="368"/>
      <c r="K16" s="368"/>
      <c r="L16" s="369"/>
      <c r="M16" s="28"/>
      <c r="N16" s="28"/>
    </row>
    <row r="17" spans="2:14" ht="36" customHeight="1" x14ac:dyDescent="0.25">
      <c r="B17" s="3"/>
      <c r="C17" s="3"/>
      <c r="D17" s="384" t="s">
        <v>304</v>
      </c>
      <c r="E17" s="384"/>
      <c r="F17" s="384"/>
      <c r="G17" s="376"/>
      <c r="H17" s="126" t="b">
        <v>0</v>
      </c>
      <c r="I17" s="368"/>
      <c r="J17" s="368"/>
      <c r="K17" s="368"/>
      <c r="L17" s="369"/>
      <c r="M17" s="3"/>
      <c r="N17" s="3"/>
    </row>
    <row r="18" spans="2:14" ht="45.95" customHeight="1" x14ac:dyDescent="0.25">
      <c r="B18" s="3"/>
      <c r="C18" s="3"/>
      <c r="D18" s="384" t="s">
        <v>305</v>
      </c>
      <c r="E18" s="384"/>
      <c r="F18" s="384"/>
      <c r="G18" s="376"/>
      <c r="H18" s="126" t="b">
        <v>0</v>
      </c>
      <c r="I18" s="368"/>
      <c r="J18" s="368"/>
      <c r="K18" s="368"/>
      <c r="L18" s="369"/>
      <c r="M18" s="3"/>
      <c r="N18" s="3"/>
    </row>
    <row r="19" spans="2:14" ht="32.1" customHeight="1" x14ac:dyDescent="0.25">
      <c r="B19" s="3"/>
      <c r="C19" s="3"/>
      <c r="D19" s="384" t="s">
        <v>306</v>
      </c>
      <c r="E19" s="384"/>
      <c r="F19" s="384"/>
      <c r="G19" s="376"/>
      <c r="H19" s="126" t="b">
        <v>0</v>
      </c>
      <c r="I19" s="368"/>
      <c r="J19" s="368"/>
      <c r="K19" s="368"/>
      <c r="L19" s="369"/>
      <c r="M19" s="132" t="s">
        <v>5</v>
      </c>
      <c r="N19" s="28"/>
    </row>
    <row r="20" spans="2:14" ht="33" customHeight="1" x14ac:dyDescent="0.25">
      <c r="B20" s="3"/>
      <c r="C20" s="3"/>
      <c r="D20" s="373" t="s">
        <v>307</v>
      </c>
      <c r="E20" s="373"/>
      <c r="F20" s="374"/>
      <c r="G20" s="375"/>
      <c r="H20" s="126" t="b">
        <v>0</v>
      </c>
      <c r="I20" s="370"/>
      <c r="J20" s="371"/>
      <c r="K20" s="371"/>
      <c r="L20" s="372"/>
      <c r="M20" s="3"/>
      <c r="N20" s="3"/>
    </row>
    <row r="21" spans="2:14" ht="20.45" customHeight="1" x14ac:dyDescent="0.25">
      <c r="B21" s="3"/>
      <c r="C21" s="3"/>
      <c r="D21" s="376" t="s">
        <v>308</v>
      </c>
      <c r="E21" s="376"/>
      <c r="F21" s="377"/>
      <c r="G21" s="377"/>
      <c r="H21" s="126" t="b">
        <v>0</v>
      </c>
      <c r="I21" s="368"/>
      <c r="J21" s="368"/>
      <c r="K21" s="368"/>
      <c r="L21" s="369"/>
      <c r="M21" s="3"/>
      <c r="N21" s="3"/>
    </row>
    <row r="22" spans="2:14" ht="18.600000000000001" customHeight="1" x14ac:dyDescent="0.25">
      <c r="B22" s="3"/>
      <c r="C22" s="3"/>
      <c r="D22" s="376" t="s">
        <v>309</v>
      </c>
      <c r="E22" s="376"/>
      <c r="F22" s="377"/>
      <c r="G22" s="377"/>
      <c r="H22" s="126" t="b">
        <v>0</v>
      </c>
      <c r="I22" s="368"/>
      <c r="J22" s="368"/>
      <c r="K22" s="368"/>
      <c r="L22" s="369"/>
      <c r="M22" s="3"/>
      <c r="N22" s="3"/>
    </row>
    <row r="23" spans="2:14" ht="45" customHeight="1" x14ac:dyDescent="0.25">
      <c r="B23" s="3"/>
      <c r="C23" s="3"/>
      <c r="D23" s="385" t="s">
        <v>77</v>
      </c>
      <c r="E23" s="385"/>
      <c r="F23" s="385"/>
      <c r="G23" s="385"/>
      <c r="H23" s="124" t="b">
        <v>0</v>
      </c>
      <c r="I23" s="330"/>
      <c r="J23" s="330"/>
      <c r="K23" s="330"/>
      <c r="L23" s="331"/>
      <c r="M23" s="3"/>
      <c r="N23" s="3"/>
    </row>
    <row r="24" spans="2:14" ht="29.45" customHeight="1" x14ac:dyDescent="0.25">
      <c r="B24" s="3"/>
      <c r="C24" s="3"/>
      <c r="D24" s="385" t="s">
        <v>310</v>
      </c>
      <c r="E24" s="385"/>
      <c r="F24" s="385"/>
      <c r="G24" s="385"/>
      <c r="H24" s="124" t="b">
        <v>0</v>
      </c>
      <c r="I24" s="330"/>
      <c r="J24" s="330"/>
      <c r="K24" s="330"/>
      <c r="L24" s="331"/>
      <c r="M24" s="3"/>
      <c r="N24" s="3"/>
    </row>
    <row r="25" spans="2:14" ht="32.1" customHeight="1" x14ac:dyDescent="0.25">
      <c r="B25" s="3"/>
      <c r="C25" s="3"/>
      <c r="D25" s="385" t="s">
        <v>311</v>
      </c>
      <c r="E25" s="385"/>
      <c r="F25" s="385"/>
      <c r="G25" s="385"/>
      <c r="H25" s="124" t="b">
        <v>0</v>
      </c>
      <c r="I25" s="330"/>
      <c r="J25" s="330"/>
      <c r="K25" s="330"/>
      <c r="L25" s="331"/>
      <c r="M25" s="3"/>
      <c r="N25" s="3"/>
    </row>
    <row r="26" spans="2:14" ht="23.45" customHeight="1" x14ac:dyDescent="0.25">
      <c r="B26" s="3"/>
      <c r="C26" s="3"/>
      <c r="D26" s="385" t="s">
        <v>312</v>
      </c>
      <c r="E26" s="385"/>
      <c r="F26" s="385"/>
      <c r="G26" s="385"/>
      <c r="H26" s="124" t="b">
        <v>0</v>
      </c>
      <c r="I26" s="330"/>
      <c r="J26" s="330"/>
      <c r="K26" s="330"/>
      <c r="L26" s="331"/>
      <c r="M26" s="3"/>
      <c r="N26" s="3"/>
    </row>
    <row r="27" spans="2:14" ht="23.45" customHeight="1" x14ac:dyDescent="0.25">
      <c r="B27" s="3"/>
      <c r="C27" s="3"/>
      <c r="D27" s="364" t="s">
        <v>78</v>
      </c>
      <c r="E27" s="364"/>
      <c r="F27" s="364"/>
      <c r="G27" s="364"/>
      <c r="H27" s="124" t="b">
        <v>0</v>
      </c>
      <c r="I27" s="330"/>
      <c r="J27" s="330"/>
      <c r="K27" s="330"/>
      <c r="L27" s="331"/>
      <c r="M27" s="3"/>
      <c r="N27" s="3"/>
    </row>
    <row r="28" spans="2:14" ht="23.45" customHeight="1" x14ac:dyDescent="0.25">
      <c r="B28" s="3"/>
      <c r="C28" s="3"/>
      <c r="D28" s="364" t="s">
        <v>313</v>
      </c>
      <c r="E28" s="364"/>
      <c r="F28" s="364"/>
      <c r="G28" s="386"/>
      <c r="H28" s="124" t="b">
        <v>0</v>
      </c>
      <c r="I28" s="330"/>
      <c r="J28" s="330"/>
      <c r="K28" s="330"/>
      <c r="L28" s="331"/>
      <c r="M28" s="3"/>
      <c r="N28" s="3"/>
    </row>
    <row r="29" spans="2:14" x14ac:dyDescent="0.25">
      <c r="B29" s="3"/>
      <c r="C29" s="3"/>
      <c r="D29" s="3"/>
      <c r="E29" s="3"/>
      <c r="F29" s="3"/>
      <c r="G29" s="3"/>
      <c r="H29" s="3"/>
      <c r="I29" s="129"/>
      <c r="J29" s="129"/>
      <c r="K29" s="129"/>
      <c r="L29" s="129"/>
      <c r="M29" s="3"/>
      <c r="N29" s="3"/>
    </row>
    <row r="30" spans="2:14" x14ac:dyDescent="0.25">
      <c r="B30" s="3"/>
      <c r="C30" s="3"/>
      <c r="D30" s="3"/>
      <c r="E30" s="3"/>
      <c r="F30" s="3"/>
      <c r="G30" s="3"/>
      <c r="H30" s="3"/>
      <c r="I30" s="3"/>
      <c r="J30" s="3"/>
      <c r="K30" s="3"/>
      <c r="L30" s="3"/>
      <c r="M30" s="3"/>
      <c r="N30" s="3"/>
    </row>
    <row r="31" spans="2:14" ht="210" customHeight="1" x14ac:dyDescent="0.25">
      <c r="B31" s="3"/>
      <c r="C31" s="137" t="s">
        <v>215</v>
      </c>
      <c r="D31" s="138"/>
      <c r="E31" s="138"/>
      <c r="F31" s="138"/>
      <c r="G31" s="138"/>
      <c r="H31" s="138"/>
      <c r="I31" s="138"/>
      <c r="J31" s="138"/>
      <c r="K31" s="138"/>
      <c r="L31" s="138"/>
      <c r="M31" s="138"/>
      <c r="N31" s="3"/>
    </row>
    <row r="32" spans="2:14" x14ac:dyDescent="0.25">
      <c r="B32" s="3"/>
      <c r="C32" s="3"/>
      <c r="D32" s="3"/>
      <c r="E32" s="3"/>
      <c r="F32" s="3"/>
      <c r="G32" s="3"/>
      <c r="H32" s="3"/>
      <c r="I32" s="3"/>
      <c r="J32" s="3"/>
      <c r="K32" s="3"/>
      <c r="L32" s="3"/>
      <c r="M32" s="3"/>
      <c r="N32" s="3"/>
    </row>
    <row r="33" spans="2:14" x14ac:dyDescent="0.25">
      <c r="B33" s="3"/>
      <c r="C33" s="281" t="s">
        <v>172</v>
      </c>
      <c r="D33" s="281"/>
      <c r="E33" s="281"/>
      <c r="F33" s="3"/>
      <c r="G33" s="3"/>
      <c r="H33" s="3"/>
      <c r="I33" s="3"/>
      <c r="J33" s="3"/>
      <c r="K33" s="3"/>
      <c r="L33" s="3"/>
      <c r="M33" s="3"/>
      <c r="N33" s="3"/>
    </row>
    <row r="34" spans="2:14" ht="50.45" customHeight="1" x14ac:dyDescent="0.25">
      <c r="B34" s="3"/>
      <c r="C34" s="137" t="s">
        <v>216</v>
      </c>
      <c r="D34" s="137"/>
      <c r="E34" s="137"/>
      <c r="F34" s="137"/>
      <c r="G34" s="137"/>
      <c r="H34" s="153" t="s">
        <v>28</v>
      </c>
      <c r="I34" s="153"/>
      <c r="J34" s="153"/>
      <c r="K34" s="153"/>
      <c r="L34" s="153"/>
      <c r="M34" s="3"/>
      <c r="N34" s="3"/>
    </row>
    <row r="35" spans="2:14" ht="48" customHeight="1" x14ac:dyDescent="0.25">
      <c r="B35" s="3"/>
      <c r="C35" s="137" t="s">
        <v>217</v>
      </c>
      <c r="D35" s="137"/>
      <c r="E35" s="137"/>
      <c r="F35" s="137"/>
      <c r="G35" s="137"/>
      <c r="H35" s="365" t="s">
        <v>29</v>
      </c>
      <c r="I35" s="366"/>
      <c r="J35" s="366"/>
      <c r="K35" s="366"/>
      <c r="L35" s="366"/>
      <c r="M35" s="3"/>
      <c r="N35" s="3"/>
    </row>
    <row r="36" spans="2:14" ht="30.95" customHeight="1" x14ac:dyDescent="0.25">
      <c r="B36" s="3"/>
      <c r="C36" s="137" t="s">
        <v>218</v>
      </c>
      <c r="D36" s="137"/>
      <c r="E36" s="137"/>
      <c r="F36" s="137"/>
      <c r="G36" s="137"/>
      <c r="H36" s="365" t="s">
        <v>30</v>
      </c>
      <c r="I36" s="366"/>
      <c r="J36" s="366"/>
      <c r="K36" s="366"/>
      <c r="L36" s="366"/>
      <c r="M36" s="3"/>
      <c r="N36" s="3"/>
    </row>
    <row r="37" spans="2:14" ht="33.950000000000003" customHeight="1" x14ac:dyDescent="0.25">
      <c r="B37" s="3"/>
      <c r="C37" s="137" t="s">
        <v>219</v>
      </c>
      <c r="D37" s="137"/>
      <c r="E37" s="137"/>
      <c r="F37" s="137"/>
      <c r="G37" s="137"/>
      <c r="H37" s="365" t="s">
        <v>31</v>
      </c>
      <c r="I37" s="366"/>
      <c r="J37" s="366"/>
      <c r="K37" s="366"/>
      <c r="L37" s="366"/>
      <c r="M37" s="3"/>
      <c r="N37" s="3"/>
    </row>
    <row r="38" spans="2:14" ht="35.1" customHeight="1" x14ac:dyDescent="0.25">
      <c r="B38" s="3"/>
      <c r="C38" s="137" t="s">
        <v>220</v>
      </c>
      <c r="D38" s="137"/>
      <c r="E38" s="137"/>
      <c r="F38" s="137"/>
      <c r="G38" s="137"/>
      <c r="H38" s="365" t="s">
        <v>43</v>
      </c>
      <c r="I38" s="366"/>
      <c r="J38" s="366"/>
      <c r="K38" s="366"/>
      <c r="L38" s="366"/>
      <c r="M38" s="3"/>
      <c r="N38" s="3"/>
    </row>
    <row r="39" spans="2:14" ht="36" customHeight="1" x14ac:dyDescent="0.25">
      <c r="B39" s="3"/>
      <c r="C39" s="137" t="s">
        <v>221</v>
      </c>
      <c r="D39" s="137"/>
      <c r="E39" s="137"/>
      <c r="F39" s="137"/>
      <c r="G39" s="137"/>
      <c r="H39" s="365" t="s">
        <v>41</v>
      </c>
      <c r="I39" s="366"/>
      <c r="J39" s="366"/>
      <c r="K39" s="366"/>
      <c r="L39" s="366"/>
      <c r="M39" s="3"/>
      <c r="N39" s="3"/>
    </row>
    <row r="40" spans="2:14" ht="31.5" customHeight="1" x14ac:dyDescent="0.25">
      <c r="B40" s="3"/>
      <c r="C40" s="137" t="s">
        <v>222</v>
      </c>
      <c r="D40" s="137"/>
      <c r="E40" s="137"/>
      <c r="F40" s="137"/>
      <c r="G40" s="137"/>
      <c r="H40" s="365" t="s">
        <v>42</v>
      </c>
      <c r="I40" s="366"/>
      <c r="J40" s="366"/>
      <c r="K40" s="366"/>
      <c r="L40" s="366"/>
      <c r="M40" s="3"/>
      <c r="N40" s="3"/>
    </row>
    <row r="41" spans="2:14" ht="15" customHeight="1" x14ac:dyDescent="0.25">
      <c r="B41" s="3"/>
      <c r="C41" s="31"/>
      <c r="D41" s="31"/>
      <c r="E41" s="31"/>
      <c r="F41" s="31"/>
      <c r="G41" s="31"/>
      <c r="H41" s="70"/>
      <c r="I41" s="40"/>
      <c r="J41" s="40"/>
      <c r="K41" s="40"/>
      <c r="L41" s="40"/>
      <c r="M41" s="3"/>
      <c r="N41" s="3"/>
    </row>
    <row r="42" spans="2:14" x14ac:dyDescent="0.25">
      <c r="B42" s="3"/>
      <c r="C42" s="3"/>
      <c r="D42" s="3"/>
      <c r="E42" s="3"/>
      <c r="F42" s="3"/>
      <c r="G42" s="3"/>
      <c r="H42" s="3"/>
      <c r="I42" s="3"/>
      <c r="J42" s="3"/>
      <c r="K42" s="3"/>
      <c r="L42" s="3"/>
      <c r="M42" s="3"/>
      <c r="N42" s="3"/>
    </row>
    <row r="43" spans="2:14" x14ac:dyDescent="0.25">
      <c r="D43" s="14"/>
      <c r="E43" s="14"/>
      <c r="F43" s="14"/>
      <c r="G43" s="14"/>
      <c r="H43" s="14"/>
      <c r="I43" s="14"/>
    </row>
    <row r="44" spans="2:14" x14ac:dyDescent="0.25">
      <c r="D44" s="14"/>
      <c r="E44" s="14"/>
      <c r="F44" s="14"/>
      <c r="G44" s="14"/>
      <c r="H44" s="14"/>
      <c r="I44" s="14"/>
      <c r="J44" s="82"/>
    </row>
    <row r="45" spans="2:14" x14ac:dyDescent="0.25">
      <c r="D45" s="14"/>
      <c r="E45" s="210" t="s">
        <v>0</v>
      </c>
      <c r="F45" s="210"/>
      <c r="G45" s="210"/>
      <c r="H45" s="210"/>
      <c r="I45" s="210"/>
      <c r="J45" s="82"/>
    </row>
    <row r="46" spans="2:14" x14ac:dyDescent="0.25">
      <c r="D46" s="14"/>
      <c r="E46" s="82">
        <f t="shared" ref="E46:E57" si="0">COUNTIF(H11,TRUE)</f>
        <v>0</v>
      </c>
      <c r="F46" s="91">
        <f>E46*0.06</f>
        <v>0</v>
      </c>
      <c r="G46" s="93">
        <f>SUM(F46:F63)</f>
        <v>0</v>
      </c>
      <c r="H46" s="93">
        <f>MIN(1,1-G46)</f>
        <v>1</v>
      </c>
      <c r="I46" s="82"/>
      <c r="J46" s="82"/>
    </row>
    <row r="47" spans="2:14" x14ac:dyDescent="0.25">
      <c r="D47" s="14"/>
      <c r="E47" s="82">
        <f t="shared" si="0"/>
        <v>0</v>
      </c>
      <c r="F47" s="91">
        <f>E47*0.06</f>
        <v>0</v>
      </c>
      <c r="G47" s="82"/>
      <c r="H47" s="82"/>
      <c r="I47" s="82"/>
      <c r="J47" s="82"/>
    </row>
    <row r="48" spans="2:14" x14ac:dyDescent="0.25">
      <c r="D48" s="14"/>
      <c r="E48" s="82">
        <f t="shared" si="0"/>
        <v>0</v>
      </c>
      <c r="F48" s="91">
        <f>E48*0.06</f>
        <v>0</v>
      </c>
      <c r="G48" s="82"/>
      <c r="H48" s="82"/>
      <c r="I48" s="82"/>
      <c r="J48" s="82"/>
    </row>
    <row r="49" spans="4:10" x14ac:dyDescent="0.25">
      <c r="D49" s="14"/>
      <c r="E49" s="82">
        <f t="shared" si="0"/>
        <v>0</v>
      </c>
      <c r="F49" s="91">
        <f>E49*0.1</f>
        <v>0</v>
      </c>
      <c r="G49" s="82"/>
      <c r="H49" s="82"/>
      <c r="I49" s="82"/>
      <c r="J49" s="82"/>
    </row>
    <row r="50" spans="4:10" x14ac:dyDescent="0.25">
      <c r="D50" s="14"/>
      <c r="E50" s="82">
        <f t="shared" si="0"/>
        <v>0</v>
      </c>
      <c r="F50" s="91">
        <f>E50*0.06</f>
        <v>0</v>
      </c>
      <c r="G50" s="82"/>
      <c r="H50" s="82"/>
      <c r="I50" s="82"/>
      <c r="J50" s="82"/>
    </row>
    <row r="51" spans="4:10" x14ac:dyDescent="0.25">
      <c r="D51" s="14"/>
      <c r="E51" s="82">
        <f t="shared" si="0"/>
        <v>0</v>
      </c>
      <c r="F51" s="91">
        <f t="shared" ref="F51:F57" si="1">E51*0.06</f>
        <v>0</v>
      </c>
      <c r="G51" s="82"/>
      <c r="H51" s="82"/>
      <c r="I51" s="82"/>
      <c r="J51" s="82"/>
    </row>
    <row r="52" spans="4:10" x14ac:dyDescent="0.25">
      <c r="D52" s="14"/>
      <c r="E52" s="82">
        <f t="shared" si="0"/>
        <v>0</v>
      </c>
      <c r="F52" s="91">
        <f t="shared" si="1"/>
        <v>0</v>
      </c>
      <c r="G52" s="82"/>
      <c r="H52" s="82"/>
      <c r="I52" s="82"/>
      <c r="J52" s="82"/>
    </row>
    <row r="53" spans="4:10" x14ac:dyDescent="0.25">
      <c r="D53" s="14"/>
      <c r="E53" s="82">
        <f t="shared" si="0"/>
        <v>0</v>
      </c>
      <c r="F53" s="91">
        <f>E53*0.06</f>
        <v>0</v>
      </c>
      <c r="G53" s="82"/>
      <c r="H53" s="82"/>
      <c r="I53" s="82"/>
      <c r="J53" s="82"/>
    </row>
    <row r="54" spans="4:10" x14ac:dyDescent="0.25">
      <c r="D54" s="14"/>
      <c r="E54" s="82">
        <f t="shared" si="0"/>
        <v>0</v>
      </c>
      <c r="F54" s="91">
        <f t="shared" si="1"/>
        <v>0</v>
      </c>
      <c r="G54" s="82"/>
      <c r="H54" s="82"/>
      <c r="I54" s="82"/>
      <c r="J54" s="82"/>
    </row>
    <row r="55" spans="4:10" x14ac:dyDescent="0.25">
      <c r="D55" s="14"/>
      <c r="E55" s="82">
        <f t="shared" si="0"/>
        <v>0</v>
      </c>
      <c r="F55" s="91">
        <f t="shared" si="1"/>
        <v>0</v>
      </c>
      <c r="G55" s="82"/>
      <c r="H55" s="82"/>
      <c r="I55" s="82"/>
      <c r="J55" s="82"/>
    </row>
    <row r="56" spans="4:10" x14ac:dyDescent="0.25">
      <c r="D56" s="14"/>
      <c r="E56" s="82">
        <f t="shared" si="0"/>
        <v>0</v>
      </c>
      <c r="F56" s="91">
        <f t="shared" si="1"/>
        <v>0</v>
      </c>
      <c r="G56" s="82"/>
      <c r="H56" s="82"/>
      <c r="I56" s="82"/>
      <c r="J56" s="82"/>
    </row>
    <row r="57" spans="4:10" x14ac:dyDescent="0.25">
      <c r="D57" s="14"/>
      <c r="E57" s="82">
        <f t="shared" si="0"/>
        <v>0</v>
      </c>
      <c r="F57" s="91">
        <f t="shared" si="1"/>
        <v>0</v>
      </c>
      <c r="G57" s="82"/>
      <c r="H57" s="82"/>
      <c r="I57" s="82"/>
      <c r="J57" s="82"/>
    </row>
    <row r="58" spans="4:10" x14ac:dyDescent="0.25">
      <c r="D58" s="14"/>
      <c r="E58" s="82">
        <f t="shared" ref="E58:E63" si="2">COUNTIF(H23,TRUE)</f>
        <v>0</v>
      </c>
      <c r="F58" s="91">
        <f t="shared" ref="F58:F63" si="3">E58*0.04</f>
        <v>0</v>
      </c>
      <c r="G58" s="82"/>
      <c r="H58" s="82"/>
      <c r="I58" s="82"/>
      <c r="J58" s="82"/>
    </row>
    <row r="59" spans="4:10" x14ac:dyDescent="0.25">
      <c r="D59" s="14"/>
      <c r="E59" s="82">
        <f t="shared" si="2"/>
        <v>0</v>
      </c>
      <c r="F59" s="91">
        <f t="shared" si="3"/>
        <v>0</v>
      </c>
      <c r="G59" s="82"/>
      <c r="H59" s="82"/>
      <c r="I59" s="82"/>
      <c r="J59" s="82"/>
    </row>
    <row r="60" spans="4:10" x14ac:dyDescent="0.25">
      <c r="D60" s="14"/>
      <c r="E60" s="82">
        <f t="shared" si="2"/>
        <v>0</v>
      </c>
      <c r="F60" s="91">
        <f t="shared" si="3"/>
        <v>0</v>
      </c>
      <c r="G60" s="82"/>
      <c r="H60" s="82"/>
      <c r="I60" s="82"/>
      <c r="J60" s="82"/>
    </row>
    <row r="61" spans="4:10" x14ac:dyDescent="0.25">
      <c r="D61" s="14"/>
      <c r="E61" s="82">
        <f t="shared" si="2"/>
        <v>0</v>
      </c>
      <c r="F61" s="91">
        <f t="shared" si="3"/>
        <v>0</v>
      </c>
      <c r="G61" s="82"/>
      <c r="H61" s="82"/>
      <c r="I61" s="82"/>
      <c r="J61" s="82"/>
    </row>
    <row r="62" spans="4:10" x14ac:dyDescent="0.25">
      <c r="D62" s="14"/>
      <c r="E62" s="82">
        <f t="shared" si="2"/>
        <v>0</v>
      </c>
      <c r="F62" s="91">
        <f t="shared" si="3"/>
        <v>0</v>
      </c>
      <c r="G62" s="82"/>
      <c r="H62" s="82"/>
      <c r="I62" s="82"/>
      <c r="J62" s="82"/>
    </row>
    <row r="63" spans="4:10" x14ac:dyDescent="0.25">
      <c r="D63" s="14"/>
      <c r="E63" s="82">
        <f t="shared" si="2"/>
        <v>0</v>
      </c>
      <c r="F63" s="91">
        <f t="shared" si="3"/>
        <v>0</v>
      </c>
      <c r="G63" s="82"/>
      <c r="H63" s="82"/>
      <c r="I63" s="82"/>
      <c r="J63" s="82"/>
    </row>
    <row r="64" spans="4:10" x14ac:dyDescent="0.25">
      <c r="F64" s="128"/>
    </row>
    <row r="65" spans="6:6" x14ac:dyDescent="0.25">
      <c r="F65" s="128"/>
    </row>
  </sheetData>
  <sheetProtection sheet="1" selectLockedCells="1"/>
  <mergeCells count="61">
    <mergeCell ref="E45:I45"/>
    <mergeCell ref="D10:G10"/>
    <mergeCell ref="I10:L10"/>
    <mergeCell ref="D11:G11"/>
    <mergeCell ref="D15:G15"/>
    <mergeCell ref="D16:G16"/>
    <mergeCell ref="D17:G17"/>
    <mergeCell ref="D18:G18"/>
    <mergeCell ref="D19:G19"/>
    <mergeCell ref="I19:L19"/>
    <mergeCell ref="I18:L18"/>
    <mergeCell ref="D12:G12"/>
    <mergeCell ref="I17:L17"/>
    <mergeCell ref="H34:L34"/>
    <mergeCell ref="C40:G40"/>
    <mergeCell ref="H37:L37"/>
    <mergeCell ref="D7:F7"/>
    <mergeCell ref="D8:F8"/>
    <mergeCell ref="D13:G13"/>
    <mergeCell ref="C31:M31"/>
    <mergeCell ref="C5:M5"/>
    <mergeCell ref="I11:L11"/>
    <mergeCell ref="I12:L12"/>
    <mergeCell ref="I13:L13"/>
    <mergeCell ref="I14:L14"/>
    <mergeCell ref="D14:G14"/>
    <mergeCell ref="I15:L15"/>
    <mergeCell ref="D23:G23"/>
    <mergeCell ref="D24:G24"/>
    <mergeCell ref="D25:G25"/>
    <mergeCell ref="D26:G26"/>
    <mergeCell ref="D28:G28"/>
    <mergeCell ref="C2:M2"/>
    <mergeCell ref="C38:G38"/>
    <mergeCell ref="C39:G39"/>
    <mergeCell ref="C33:E33"/>
    <mergeCell ref="C34:G34"/>
    <mergeCell ref="I16:L16"/>
    <mergeCell ref="C4:M4"/>
    <mergeCell ref="M10:N10"/>
    <mergeCell ref="I22:L22"/>
    <mergeCell ref="I21:L21"/>
    <mergeCell ref="I20:L20"/>
    <mergeCell ref="D20:G20"/>
    <mergeCell ref="D21:G21"/>
    <mergeCell ref="D22:G22"/>
    <mergeCell ref="H35:L35"/>
    <mergeCell ref="H36:L36"/>
    <mergeCell ref="I28:L28"/>
    <mergeCell ref="H38:L38"/>
    <mergeCell ref="H39:L39"/>
    <mergeCell ref="H40:L40"/>
    <mergeCell ref="C35:G35"/>
    <mergeCell ref="C36:G36"/>
    <mergeCell ref="C37:G37"/>
    <mergeCell ref="D27:G27"/>
    <mergeCell ref="I23:L23"/>
    <mergeCell ref="I24:L24"/>
    <mergeCell ref="I25:L25"/>
    <mergeCell ref="I26:L26"/>
    <mergeCell ref="I27:L27"/>
  </mergeCells>
  <conditionalFormatting sqref="D11:G22 D23:D28">
    <cfRule type="expression" dxfId="1" priority="1">
      <formula>$H11</formula>
    </cfRule>
  </conditionalFormatting>
  <conditionalFormatting sqref="K29">
    <cfRule type="expression" dxfId="0" priority="17">
      <formula>#REF!</formula>
    </cfRule>
  </conditionalFormatting>
  <hyperlinks>
    <hyperlink ref="M11" r:id="rId1" xr:uid="{C6098F38-52A3-4143-8D93-9B531225B276}"/>
    <hyperlink ref="M19" r:id="rId2" xr:uid="{2D1EB775-7CAB-482E-9B71-9C64B1C6C017}"/>
    <hyperlink ref="H34" r:id="rId3" xr:uid="{66AE905B-4152-4D3A-9BB4-CA9CF3379D6A}"/>
    <hyperlink ref="H35" r:id="rId4" xr:uid="{1604D7FC-8455-485A-A294-BAD043009401}"/>
    <hyperlink ref="H36" r:id="rId5" xr:uid="{E897EDAA-32E1-4C64-BA67-243C46B123CC}"/>
    <hyperlink ref="H37" r:id="rId6" location="section-p2362" xr:uid="{4084AC38-F727-4302-846D-9FF798293875}"/>
    <hyperlink ref="H38" r:id="rId7" xr:uid="{CE4B92C7-C9E7-4B5C-8E55-CE205CF08A75}"/>
    <hyperlink ref="H39" r:id="rId8" xr:uid="{55948CAD-FB90-4831-9DF3-769A4E720410}"/>
    <hyperlink ref="H40" r:id="rId9" xr:uid="{E0B945F0-36C2-42DF-9037-3B052A5BD0FB}"/>
  </hyperlinks>
  <pageMargins left="0.7" right="0.7" top="0.75" bottom="0.75" header="0.3" footer="0.3"/>
  <pageSetup paperSize="9" orientation="portrait" verticalDpi="0" r:id="rId10"/>
  <headerFooter>
    <oddFooter>&amp;L_x000D_&amp;1#&amp;"Calibri"&amp;10&amp;K000000 LUT Group Confidential - Other information (3Y)</oddFooter>
  </headerFooter>
  <drawing r:id="rId11"/>
  <legacyDrawing r:id="rId12"/>
  <mc:AlternateContent xmlns:mc="http://schemas.openxmlformats.org/markup-compatibility/2006">
    <mc:Choice Requires="x14">
      <controls>
        <mc:AlternateContent xmlns:mc="http://schemas.openxmlformats.org/markup-compatibility/2006">
          <mc:Choice Requires="x14">
            <control shapeId="22530" r:id="rId13" name="Check Box 2">
              <controlPr defaultSize="0" autoFill="0" autoLine="0" autoPict="0">
                <anchor moveWithCells="1">
                  <from>
                    <xdr:col>7</xdr:col>
                    <xdr:colOff>295275</xdr:colOff>
                    <xdr:row>10</xdr:row>
                    <xdr:rowOff>47625</xdr:rowOff>
                  </from>
                  <to>
                    <xdr:col>7</xdr:col>
                    <xdr:colOff>800100</xdr:colOff>
                    <xdr:row>10</xdr:row>
                    <xdr:rowOff>361950</xdr:rowOff>
                  </to>
                </anchor>
              </controlPr>
            </control>
          </mc:Choice>
        </mc:AlternateContent>
        <mc:AlternateContent xmlns:mc="http://schemas.openxmlformats.org/markup-compatibility/2006">
          <mc:Choice Requires="x14">
            <control shapeId="22531" r:id="rId14" name="Check Box 3">
              <controlPr defaultSize="0" autoFill="0" autoLine="0" autoPict="0">
                <anchor moveWithCells="1">
                  <from>
                    <xdr:col>7</xdr:col>
                    <xdr:colOff>285750</xdr:colOff>
                    <xdr:row>11</xdr:row>
                    <xdr:rowOff>85725</xdr:rowOff>
                  </from>
                  <to>
                    <xdr:col>7</xdr:col>
                    <xdr:colOff>752475</xdr:colOff>
                    <xdr:row>11</xdr:row>
                    <xdr:rowOff>333375</xdr:rowOff>
                  </to>
                </anchor>
              </controlPr>
            </control>
          </mc:Choice>
        </mc:AlternateContent>
        <mc:AlternateContent xmlns:mc="http://schemas.openxmlformats.org/markup-compatibility/2006">
          <mc:Choice Requires="x14">
            <control shapeId="22532" r:id="rId15" name="Check Box 4">
              <controlPr defaultSize="0" autoFill="0" autoLine="0" autoPict="0">
                <anchor moveWithCells="1">
                  <from>
                    <xdr:col>7</xdr:col>
                    <xdr:colOff>295275</xdr:colOff>
                    <xdr:row>12</xdr:row>
                    <xdr:rowOff>190500</xdr:rowOff>
                  </from>
                  <to>
                    <xdr:col>7</xdr:col>
                    <xdr:colOff>657225</xdr:colOff>
                    <xdr:row>12</xdr:row>
                    <xdr:rowOff>438150</xdr:rowOff>
                  </to>
                </anchor>
              </controlPr>
            </control>
          </mc:Choice>
        </mc:AlternateContent>
        <mc:AlternateContent xmlns:mc="http://schemas.openxmlformats.org/markup-compatibility/2006">
          <mc:Choice Requires="x14">
            <control shapeId="22533" r:id="rId16" name="Check Box 5">
              <controlPr defaultSize="0" autoFill="0" autoLine="0" autoPict="0">
                <anchor moveWithCells="1">
                  <from>
                    <xdr:col>7</xdr:col>
                    <xdr:colOff>276225</xdr:colOff>
                    <xdr:row>13</xdr:row>
                    <xdr:rowOff>19050</xdr:rowOff>
                  </from>
                  <to>
                    <xdr:col>7</xdr:col>
                    <xdr:colOff>619125</xdr:colOff>
                    <xdr:row>13</xdr:row>
                    <xdr:rowOff>390525</xdr:rowOff>
                  </to>
                </anchor>
              </controlPr>
            </control>
          </mc:Choice>
        </mc:AlternateContent>
        <mc:AlternateContent xmlns:mc="http://schemas.openxmlformats.org/markup-compatibility/2006">
          <mc:Choice Requires="x14">
            <control shapeId="22534" r:id="rId17" name="Check Box 6">
              <controlPr defaultSize="0" autoFill="0" autoLine="0" autoPict="0">
                <anchor moveWithCells="1">
                  <from>
                    <xdr:col>7</xdr:col>
                    <xdr:colOff>276225</xdr:colOff>
                    <xdr:row>14</xdr:row>
                    <xdr:rowOff>114300</xdr:rowOff>
                  </from>
                  <to>
                    <xdr:col>7</xdr:col>
                    <xdr:colOff>581025</xdr:colOff>
                    <xdr:row>14</xdr:row>
                    <xdr:rowOff>333375</xdr:rowOff>
                  </to>
                </anchor>
              </controlPr>
            </control>
          </mc:Choice>
        </mc:AlternateContent>
        <mc:AlternateContent xmlns:mc="http://schemas.openxmlformats.org/markup-compatibility/2006">
          <mc:Choice Requires="x14">
            <control shapeId="22535" r:id="rId18" name="Check Box 7">
              <controlPr defaultSize="0" autoFill="0" autoLine="0" autoPict="0">
                <anchor moveWithCells="1">
                  <from>
                    <xdr:col>7</xdr:col>
                    <xdr:colOff>276225</xdr:colOff>
                    <xdr:row>15</xdr:row>
                    <xdr:rowOff>171450</xdr:rowOff>
                  </from>
                  <to>
                    <xdr:col>7</xdr:col>
                    <xdr:colOff>695325</xdr:colOff>
                    <xdr:row>15</xdr:row>
                    <xdr:rowOff>428625</xdr:rowOff>
                  </to>
                </anchor>
              </controlPr>
            </control>
          </mc:Choice>
        </mc:AlternateContent>
        <mc:AlternateContent xmlns:mc="http://schemas.openxmlformats.org/markup-compatibility/2006">
          <mc:Choice Requires="x14">
            <control shapeId="22536" r:id="rId19" name="Check Box 8">
              <controlPr defaultSize="0" autoFill="0" autoLine="0" autoPict="0">
                <anchor moveWithCells="1">
                  <from>
                    <xdr:col>7</xdr:col>
                    <xdr:colOff>276225</xdr:colOff>
                    <xdr:row>16</xdr:row>
                    <xdr:rowOff>104775</xdr:rowOff>
                  </from>
                  <to>
                    <xdr:col>7</xdr:col>
                    <xdr:colOff>657225</xdr:colOff>
                    <xdr:row>16</xdr:row>
                    <xdr:rowOff>361950</xdr:rowOff>
                  </to>
                </anchor>
              </controlPr>
            </control>
          </mc:Choice>
        </mc:AlternateContent>
        <mc:AlternateContent xmlns:mc="http://schemas.openxmlformats.org/markup-compatibility/2006">
          <mc:Choice Requires="x14">
            <control shapeId="22537" r:id="rId20" name="Check Box 9">
              <controlPr defaultSize="0" autoFill="0" autoLine="0" autoPict="0">
                <anchor moveWithCells="1">
                  <from>
                    <xdr:col>7</xdr:col>
                    <xdr:colOff>285750</xdr:colOff>
                    <xdr:row>17</xdr:row>
                    <xdr:rowOff>142875</xdr:rowOff>
                  </from>
                  <to>
                    <xdr:col>7</xdr:col>
                    <xdr:colOff>628650</xdr:colOff>
                    <xdr:row>17</xdr:row>
                    <xdr:rowOff>466725</xdr:rowOff>
                  </to>
                </anchor>
              </controlPr>
            </control>
          </mc:Choice>
        </mc:AlternateContent>
        <mc:AlternateContent xmlns:mc="http://schemas.openxmlformats.org/markup-compatibility/2006">
          <mc:Choice Requires="x14">
            <control shapeId="22538" r:id="rId21" name="Check Box 10">
              <controlPr defaultSize="0" autoFill="0" autoLine="0" autoPict="0">
                <anchor moveWithCells="1">
                  <from>
                    <xdr:col>7</xdr:col>
                    <xdr:colOff>276225</xdr:colOff>
                    <xdr:row>18</xdr:row>
                    <xdr:rowOff>47625</xdr:rowOff>
                  </from>
                  <to>
                    <xdr:col>7</xdr:col>
                    <xdr:colOff>695325</xdr:colOff>
                    <xdr:row>18</xdr:row>
                    <xdr:rowOff>371475</xdr:rowOff>
                  </to>
                </anchor>
              </controlPr>
            </control>
          </mc:Choice>
        </mc:AlternateContent>
        <mc:AlternateContent xmlns:mc="http://schemas.openxmlformats.org/markup-compatibility/2006">
          <mc:Choice Requires="x14">
            <control shapeId="22539" r:id="rId22" name="Check Box 11">
              <controlPr defaultSize="0" autoFill="0" autoLine="0" autoPict="0">
                <anchor moveWithCells="1">
                  <from>
                    <xdr:col>7</xdr:col>
                    <xdr:colOff>276225</xdr:colOff>
                    <xdr:row>19</xdr:row>
                    <xdr:rowOff>104775</xdr:rowOff>
                  </from>
                  <to>
                    <xdr:col>7</xdr:col>
                    <xdr:colOff>600075</xdr:colOff>
                    <xdr:row>19</xdr:row>
                    <xdr:rowOff>342900</xdr:rowOff>
                  </to>
                </anchor>
              </controlPr>
            </control>
          </mc:Choice>
        </mc:AlternateContent>
        <mc:AlternateContent xmlns:mc="http://schemas.openxmlformats.org/markup-compatibility/2006">
          <mc:Choice Requires="x14">
            <control shapeId="22540" r:id="rId23" name="Check Box 12">
              <controlPr defaultSize="0" autoFill="0" autoLine="0" autoPict="0">
                <anchor moveWithCells="1">
                  <from>
                    <xdr:col>7</xdr:col>
                    <xdr:colOff>276225</xdr:colOff>
                    <xdr:row>19</xdr:row>
                    <xdr:rowOff>409575</xdr:rowOff>
                  </from>
                  <to>
                    <xdr:col>7</xdr:col>
                    <xdr:colOff>619125</xdr:colOff>
                    <xdr:row>21</xdr:row>
                    <xdr:rowOff>28575</xdr:rowOff>
                  </to>
                </anchor>
              </controlPr>
            </control>
          </mc:Choice>
        </mc:AlternateContent>
        <mc:AlternateContent xmlns:mc="http://schemas.openxmlformats.org/markup-compatibility/2006">
          <mc:Choice Requires="x14">
            <control shapeId="22541" r:id="rId24" name="Check Box 13">
              <controlPr defaultSize="0" autoFill="0" autoLine="0" autoPict="0">
                <anchor moveWithCells="1">
                  <from>
                    <xdr:col>7</xdr:col>
                    <xdr:colOff>276225</xdr:colOff>
                    <xdr:row>20</xdr:row>
                    <xdr:rowOff>228600</xdr:rowOff>
                  </from>
                  <to>
                    <xdr:col>7</xdr:col>
                    <xdr:colOff>638175</xdr:colOff>
                    <xdr:row>22</xdr:row>
                    <xdr:rowOff>28575</xdr:rowOff>
                  </to>
                </anchor>
              </controlPr>
            </control>
          </mc:Choice>
        </mc:AlternateContent>
        <mc:AlternateContent xmlns:mc="http://schemas.openxmlformats.org/markup-compatibility/2006">
          <mc:Choice Requires="x14">
            <control shapeId="22545" r:id="rId25" name="Check Box 17">
              <controlPr defaultSize="0" autoFill="0" autoLine="0" autoPict="0">
                <anchor moveWithCells="1">
                  <from>
                    <xdr:col>7</xdr:col>
                    <xdr:colOff>276225</xdr:colOff>
                    <xdr:row>23</xdr:row>
                    <xdr:rowOff>9525</xdr:rowOff>
                  </from>
                  <to>
                    <xdr:col>7</xdr:col>
                    <xdr:colOff>647700</xdr:colOff>
                    <xdr:row>23</xdr:row>
                    <xdr:rowOff>314325</xdr:rowOff>
                  </to>
                </anchor>
              </controlPr>
            </control>
          </mc:Choice>
        </mc:AlternateContent>
        <mc:AlternateContent xmlns:mc="http://schemas.openxmlformats.org/markup-compatibility/2006">
          <mc:Choice Requires="x14">
            <control shapeId="22547" r:id="rId26" name="Check Box 19">
              <controlPr defaultSize="0" autoFill="0" autoLine="0" autoPict="0">
                <anchor moveWithCells="1">
                  <from>
                    <xdr:col>7</xdr:col>
                    <xdr:colOff>276225</xdr:colOff>
                    <xdr:row>25</xdr:row>
                    <xdr:rowOff>0</xdr:rowOff>
                  </from>
                  <to>
                    <xdr:col>7</xdr:col>
                    <xdr:colOff>647700</xdr:colOff>
                    <xdr:row>26</xdr:row>
                    <xdr:rowOff>0</xdr:rowOff>
                  </to>
                </anchor>
              </controlPr>
            </control>
          </mc:Choice>
        </mc:AlternateContent>
        <mc:AlternateContent xmlns:mc="http://schemas.openxmlformats.org/markup-compatibility/2006">
          <mc:Choice Requires="x14">
            <control shapeId="22550" r:id="rId27" name="Check Box 22">
              <controlPr defaultSize="0" autoFill="0" autoLine="0" autoPict="0">
                <anchor moveWithCells="1">
                  <from>
                    <xdr:col>7</xdr:col>
                    <xdr:colOff>276225</xdr:colOff>
                    <xdr:row>26</xdr:row>
                    <xdr:rowOff>295275</xdr:rowOff>
                  </from>
                  <to>
                    <xdr:col>7</xdr:col>
                    <xdr:colOff>647700</xdr:colOff>
                    <xdr:row>27</xdr:row>
                    <xdr:rowOff>295275</xdr:rowOff>
                  </to>
                </anchor>
              </controlPr>
            </control>
          </mc:Choice>
        </mc:AlternateContent>
        <mc:AlternateContent xmlns:mc="http://schemas.openxmlformats.org/markup-compatibility/2006">
          <mc:Choice Requires="x14">
            <control shapeId="22551" r:id="rId28" name="Check Box 23">
              <controlPr defaultSize="0" autoFill="0" autoLine="0" autoPict="0">
                <anchor moveWithCells="1">
                  <from>
                    <xdr:col>7</xdr:col>
                    <xdr:colOff>276225</xdr:colOff>
                    <xdr:row>26</xdr:row>
                    <xdr:rowOff>0</xdr:rowOff>
                  </from>
                  <to>
                    <xdr:col>7</xdr:col>
                    <xdr:colOff>647700</xdr:colOff>
                    <xdr:row>27</xdr:row>
                    <xdr:rowOff>0</xdr:rowOff>
                  </to>
                </anchor>
              </controlPr>
            </control>
          </mc:Choice>
        </mc:AlternateContent>
        <mc:AlternateContent xmlns:mc="http://schemas.openxmlformats.org/markup-compatibility/2006">
          <mc:Choice Requires="x14">
            <control shapeId="22552" r:id="rId29" name="Check Box 24">
              <controlPr defaultSize="0" autoFill="0" autoLine="0" autoPict="0">
                <anchor moveWithCells="1">
                  <from>
                    <xdr:col>7</xdr:col>
                    <xdr:colOff>276225</xdr:colOff>
                    <xdr:row>22</xdr:row>
                    <xdr:rowOff>142875</xdr:rowOff>
                  </from>
                  <to>
                    <xdr:col>7</xdr:col>
                    <xdr:colOff>647700</xdr:colOff>
                    <xdr:row>22</xdr:row>
                    <xdr:rowOff>447675</xdr:rowOff>
                  </to>
                </anchor>
              </controlPr>
            </control>
          </mc:Choice>
        </mc:AlternateContent>
        <mc:AlternateContent xmlns:mc="http://schemas.openxmlformats.org/markup-compatibility/2006">
          <mc:Choice Requires="x14">
            <control shapeId="22553" r:id="rId30" name="Check Box 25">
              <controlPr defaultSize="0" autoFill="0" autoLine="0" autoPict="0">
                <anchor moveWithCells="1">
                  <from>
                    <xdr:col>7</xdr:col>
                    <xdr:colOff>276225</xdr:colOff>
                    <xdr:row>24</xdr:row>
                    <xdr:rowOff>85725</xdr:rowOff>
                  </from>
                  <to>
                    <xdr:col>7</xdr:col>
                    <xdr:colOff>676275</xdr:colOff>
                    <xdr:row>24</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B856E-EDFA-49F2-86A4-8CC579B7082D}">
  <dimension ref="B2:R25"/>
  <sheetViews>
    <sheetView showGridLines="0" workbookViewId="0">
      <selection activeCell="B6" sqref="B6"/>
    </sheetView>
  </sheetViews>
  <sheetFormatPr defaultRowHeight="15" x14ac:dyDescent="0.25"/>
  <sheetData>
    <row r="2" spans="2:18" ht="96.95" customHeight="1" x14ac:dyDescent="0.25">
      <c r="B2" s="3"/>
      <c r="C2" s="3"/>
      <c r="D2" s="3"/>
      <c r="E2" s="3"/>
      <c r="F2" s="3"/>
      <c r="G2" s="3"/>
      <c r="H2" s="3"/>
      <c r="I2" s="3"/>
      <c r="J2" s="3"/>
      <c r="K2" s="3"/>
      <c r="L2" s="3"/>
      <c r="M2" s="3"/>
      <c r="N2" s="3"/>
      <c r="O2" s="3"/>
      <c r="P2" s="3"/>
      <c r="Q2" s="3"/>
      <c r="R2" s="3"/>
    </row>
    <row r="3" spans="2:18" ht="57.95" customHeight="1" x14ac:dyDescent="0.35">
      <c r="B3" s="3"/>
      <c r="C3" s="134" t="s">
        <v>276</v>
      </c>
      <c r="D3" s="134"/>
      <c r="E3" s="134"/>
      <c r="F3" s="134"/>
      <c r="G3" s="134"/>
      <c r="H3" s="134"/>
      <c r="I3" s="134"/>
      <c r="J3" s="134"/>
      <c r="K3" s="134"/>
      <c r="L3" s="134"/>
      <c r="M3" s="134"/>
      <c r="N3" s="134"/>
      <c r="O3" s="134"/>
      <c r="P3" s="134"/>
      <c r="Q3" s="134"/>
      <c r="R3" s="3"/>
    </row>
    <row r="4" spans="2:18" x14ac:dyDescent="0.25">
      <c r="B4" s="3"/>
      <c r="C4" s="3"/>
      <c r="D4" s="3"/>
      <c r="E4" s="3"/>
      <c r="F4" s="3"/>
      <c r="G4" s="3"/>
      <c r="H4" s="3"/>
      <c r="I4" s="3"/>
      <c r="J4" s="3"/>
      <c r="K4" s="3"/>
      <c r="L4" s="3"/>
      <c r="M4" s="3"/>
      <c r="N4" s="3"/>
      <c r="O4" s="3"/>
      <c r="P4" s="3"/>
      <c r="Q4" s="3"/>
      <c r="R4" s="3"/>
    </row>
    <row r="5" spans="2:18" ht="409.5" customHeight="1" x14ac:dyDescent="0.25">
      <c r="B5" s="3"/>
      <c r="C5" s="137" t="s">
        <v>296</v>
      </c>
      <c r="D5" s="138"/>
      <c r="E5" s="138"/>
      <c r="F5" s="138"/>
      <c r="G5" s="138"/>
      <c r="H5" s="138"/>
      <c r="I5" s="138"/>
      <c r="J5" s="138"/>
      <c r="K5" s="138"/>
      <c r="L5" s="138"/>
      <c r="M5" s="138"/>
      <c r="N5" s="138"/>
      <c r="O5" s="138"/>
      <c r="P5" s="138"/>
      <c r="Q5" s="138"/>
      <c r="R5" s="3"/>
    </row>
    <row r="6" spans="2:18" ht="6" customHeight="1" x14ac:dyDescent="0.25">
      <c r="B6" s="3"/>
      <c r="C6" s="3"/>
      <c r="D6" s="3"/>
      <c r="E6" s="3"/>
      <c r="F6" s="3"/>
      <c r="G6" s="3"/>
      <c r="H6" s="3"/>
      <c r="I6" s="3"/>
      <c r="J6" s="3"/>
      <c r="K6" s="3"/>
      <c r="L6" s="3"/>
      <c r="M6" s="3"/>
      <c r="N6" s="3"/>
      <c r="O6" s="3"/>
      <c r="P6" s="3"/>
      <c r="Q6" s="3"/>
      <c r="R6" s="3"/>
    </row>
    <row r="7" spans="2:18" ht="9.75" customHeight="1" x14ac:dyDescent="0.25">
      <c r="B7" s="36"/>
      <c r="C7" s="36"/>
      <c r="D7" s="36"/>
      <c r="E7" s="36"/>
      <c r="F7" s="36"/>
      <c r="G7" s="36"/>
      <c r="H7" s="36"/>
      <c r="I7" s="36"/>
      <c r="J7" s="36"/>
      <c r="K7" s="36"/>
      <c r="L7" s="36"/>
      <c r="M7" s="36"/>
      <c r="N7" s="36"/>
      <c r="O7" s="36"/>
      <c r="P7" s="36"/>
      <c r="Q7" s="36"/>
      <c r="R7" s="36"/>
    </row>
    <row r="8" spans="2:18" ht="17.25" customHeight="1" x14ac:dyDescent="0.25">
      <c r="B8" s="36"/>
      <c r="C8" s="36"/>
      <c r="D8" s="36"/>
      <c r="E8" s="36"/>
      <c r="F8" s="36"/>
      <c r="G8" s="36"/>
      <c r="H8" s="36"/>
      <c r="I8" s="36"/>
      <c r="J8" s="36"/>
      <c r="K8" s="36"/>
      <c r="L8" s="36"/>
      <c r="M8" s="36"/>
      <c r="N8" s="36"/>
      <c r="O8" s="36"/>
      <c r="P8" s="36"/>
      <c r="Q8" s="36"/>
      <c r="R8" s="36"/>
    </row>
    <row r="9" spans="2:18" x14ac:dyDescent="0.25">
      <c r="B9" s="36"/>
      <c r="C9" s="36"/>
      <c r="D9" s="36"/>
      <c r="E9" s="36"/>
      <c r="F9" s="36"/>
      <c r="G9" s="36"/>
      <c r="H9" s="36"/>
      <c r="I9" s="36"/>
      <c r="J9" s="36"/>
      <c r="K9" s="36"/>
      <c r="L9" s="36"/>
      <c r="M9" s="36"/>
      <c r="N9" s="36"/>
      <c r="O9" s="36"/>
      <c r="P9" s="36"/>
      <c r="Q9" s="36"/>
      <c r="R9" s="36"/>
    </row>
    <row r="10" spans="2:18" x14ac:dyDescent="0.25">
      <c r="B10" s="36"/>
      <c r="C10" s="36"/>
      <c r="D10" s="36"/>
      <c r="E10" s="36"/>
      <c r="F10" s="36"/>
      <c r="G10" s="36"/>
      <c r="H10" s="36"/>
      <c r="I10" s="36"/>
      <c r="J10" s="36"/>
      <c r="K10" s="36"/>
      <c r="L10" s="36"/>
      <c r="M10" s="36"/>
      <c r="N10" s="36"/>
      <c r="O10" s="36"/>
      <c r="P10" s="36"/>
      <c r="Q10" s="36"/>
      <c r="R10" s="36"/>
    </row>
    <row r="11" spans="2:18" x14ac:dyDescent="0.25">
      <c r="B11" s="36"/>
      <c r="C11" s="36"/>
      <c r="D11" s="36"/>
      <c r="E11" s="36"/>
      <c r="F11" s="36"/>
      <c r="G11" s="36"/>
      <c r="H11" s="36"/>
      <c r="I11" s="36"/>
      <c r="J11" s="36"/>
      <c r="K11" s="36"/>
      <c r="L11" s="36"/>
      <c r="M11" s="36"/>
      <c r="N11" s="36"/>
      <c r="O11" s="36"/>
      <c r="P11" s="36"/>
      <c r="Q11" s="36"/>
      <c r="R11" s="36"/>
    </row>
    <row r="12" spans="2:18" x14ac:dyDescent="0.25">
      <c r="B12" s="36"/>
      <c r="C12" s="36"/>
      <c r="D12" s="36"/>
      <c r="E12" s="36"/>
      <c r="F12" s="36"/>
      <c r="G12" s="36"/>
      <c r="H12" s="36"/>
      <c r="I12" s="36"/>
      <c r="J12" s="36"/>
      <c r="K12" s="36"/>
      <c r="L12" s="36"/>
      <c r="M12" s="36"/>
      <c r="N12" s="36"/>
      <c r="O12" s="36"/>
      <c r="P12" s="36"/>
      <c r="Q12" s="36"/>
      <c r="R12" s="36"/>
    </row>
    <row r="13" spans="2:18" x14ac:dyDescent="0.25">
      <c r="B13" s="36"/>
      <c r="C13" s="36"/>
      <c r="D13" s="36"/>
      <c r="E13" s="36"/>
      <c r="F13" s="36"/>
      <c r="G13" s="36"/>
      <c r="H13" s="36"/>
      <c r="I13" s="36"/>
      <c r="J13" s="36"/>
      <c r="K13" s="36"/>
      <c r="L13" s="36"/>
      <c r="M13" s="36"/>
      <c r="N13" s="36"/>
      <c r="O13" s="36"/>
      <c r="P13" s="36"/>
      <c r="Q13" s="36"/>
      <c r="R13" s="36"/>
    </row>
    <row r="14" spans="2:18" x14ac:dyDescent="0.25">
      <c r="B14" s="36"/>
      <c r="C14" s="36"/>
      <c r="D14" s="36"/>
      <c r="E14" s="36"/>
      <c r="F14" s="36"/>
      <c r="G14" s="36"/>
      <c r="H14" s="36"/>
      <c r="I14" s="36"/>
      <c r="J14" s="36"/>
      <c r="K14" s="36"/>
      <c r="L14" s="36"/>
      <c r="M14" s="36"/>
      <c r="N14" s="36"/>
      <c r="O14" s="36"/>
      <c r="P14" s="36"/>
      <c r="Q14" s="36"/>
      <c r="R14" s="36"/>
    </row>
    <row r="15" spans="2:18" x14ac:dyDescent="0.25">
      <c r="B15" s="36"/>
      <c r="C15" s="36"/>
      <c r="D15" s="36"/>
      <c r="E15" s="36"/>
      <c r="F15" s="36"/>
      <c r="G15" s="36"/>
      <c r="H15" s="36"/>
      <c r="I15" s="36"/>
      <c r="J15" s="36"/>
      <c r="K15" s="36"/>
      <c r="L15" s="36"/>
      <c r="M15" s="36"/>
      <c r="N15" s="36"/>
      <c r="O15" s="36"/>
      <c r="P15" s="36"/>
      <c r="Q15" s="36"/>
      <c r="R15" s="36"/>
    </row>
    <row r="16" spans="2:18" x14ac:dyDescent="0.25">
      <c r="B16" s="36"/>
      <c r="C16" s="36"/>
      <c r="D16" s="36"/>
      <c r="E16" s="36"/>
      <c r="F16" s="36"/>
      <c r="G16" s="36"/>
      <c r="H16" s="36"/>
      <c r="I16" s="36"/>
      <c r="J16" s="36"/>
      <c r="K16" s="36"/>
      <c r="L16" s="36"/>
      <c r="M16" s="36"/>
      <c r="N16" s="36"/>
      <c r="O16" s="36"/>
      <c r="P16" s="36"/>
      <c r="Q16" s="36"/>
      <c r="R16" s="36"/>
    </row>
    <row r="17" spans="2:18" x14ac:dyDescent="0.25">
      <c r="B17" s="36"/>
      <c r="C17" s="36"/>
      <c r="D17" s="36"/>
      <c r="E17" s="36"/>
      <c r="F17" s="36"/>
      <c r="G17" s="36"/>
      <c r="H17" s="36"/>
      <c r="I17" s="36"/>
      <c r="J17" s="36"/>
      <c r="K17" s="36"/>
      <c r="L17" s="36"/>
      <c r="M17" s="36"/>
      <c r="N17" s="36"/>
      <c r="O17" s="36"/>
      <c r="P17" s="36"/>
      <c r="Q17" s="36"/>
      <c r="R17" s="36"/>
    </row>
    <row r="18" spans="2:18" x14ac:dyDescent="0.25">
      <c r="B18" s="36"/>
      <c r="C18" s="36"/>
      <c r="D18" s="36"/>
      <c r="E18" s="36"/>
      <c r="F18" s="36"/>
      <c r="G18" s="36"/>
      <c r="H18" s="36"/>
      <c r="I18" s="36"/>
      <c r="J18" s="36"/>
      <c r="K18" s="36"/>
      <c r="L18" s="36"/>
      <c r="M18" s="36"/>
      <c r="N18" s="36"/>
      <c r="O18" s="36"/>
      <c r="P18" s="36"/>
      <c r="Q18" s="36"/>
      <c r="R18" s="36"/>
    </row>
    <row r="19" spans="2:18" x14ac:dyDescent="0.25">
      <c r="B19" s="36"/>
      <c r="C19" s="36"/>
      <c r="D19" s="36"/>
      <c r="E19" s="36"/>
      <c r="F19" s="36"/>
      <c r="G19" s="36"/>
      <c r="H19" s="36"/>
      <c r="I19" s="36"/>
      <c r="J19" s="36"/>
      <c r="K19" s="36"/>
      <c r="L19" s="36"/>
      <c r="M19" s="36"/>
      <c r="N19" s="36"/>
      <c r="O19" s="36"/>
      <c r="P19" s="36"/>
      <c r="Q19" s="36"/>
      <c r="R19" s="36"/>
    </row>
    <row r="20" spans="2:18" x14ac:dyDescent="0.25">
      <c r="B20" s="36"/>
      <c r="C20" s="36"/>
      <c r="D20" s="36"/>
      <c r="E20" s="36"/>
      <c r="F20" s="36"/>
      <c r="G20" s="36"/>
      <c r="H20" s="36"/>
      <c r="I20" s="36"/>
      <c r="J20" s="36"/>
      <c r="K20" s="36"/>
      <c r="L20" s="36"/>
      <c r="M20" s="36"/>
      <c r="N20" s="36"/>
      <c r="O20" s="36"/>
      <c r="P20" s="36"/>
      <c r="Q20" s="36"/>
      <c r="R20" s="36"/>
    </row>
    <row r="21" spans="2:18" x14ac:dyDescent="0.25">
      <c r="B21" s="36"/>
      <c r="C21" s="36"/>
      <c r="D21" s="36"/>
      <c r="E21" s="36"/>
      <c r="F21" s="36"/>
      <c r="G21" s="36"/>
      <c r="H21" s="36"/>
      <c r="I21" s="36"/>
      <c r="J21" s="36"/>
      <c r="K21" s="36"/>
      <c r="L21" s="36"/>
      <c r="M21" s="36"/>
      <c r="N21" s="36"/>
      <c r="O21" s="36"/>
      <c r="P21" s="36"/>
      <c r="Q21" s="36"/>
      <c r="R21" s="36"/>
    </row>
    <row r="22" spans="2:18" x14ac:dyDescent="0.25">
      <c r="B22" s="36"/>
      <c r="C22" s="36"/>
      <c r="D22" s="36"/>
      <c r="E22" s="36"/>
      <c r="F22" s="36"/>
      <c r="G22" s="36"/>
      <c r="H22" s="36"/>
      <c r="I22" s="36"/>
      <c r="J22" s="36"/>
      <c r="K22" s="36"/>
      <c r="L22" s="36"/>
      <c r="M22" s="36"/>
      <c r="N22" s="36"/>
      <c r="O22" s="36"/>
      <c r="P22" s="36"/>
      <c r="Q22" s="36"/>
      <c r="R22" s="36"/>
    </row>
    <row r="23" spans="2:18" x14ac:dyDescent="0.25">
      <c r="B23" s="36"/>
      <c r="C23" s="36"/>
      <c r="D23" s="36"/>
      <c r="E23" s="36"/>
      <c r="F23" s="36"/>
      <c r="G23" s="36"/>
      <c r="H23" s="36"/>
      <c r="I23" s="36"/>
      <c r="J23" s="36"/>
      <c r="K23" s="36"/>
      <c r="L23" s="36"/>
      <c r="M23" s="36"/>
      <c r="N23" s="36"/>
      <c r="O23" s="36"/>
      <c r="P23" s="36"/>
      <c r="Q23" s="36"/>
      <c r="R23" s="36"/>
    </row>
    <row r="24" spans="2:18" x14ac:dyDescent="0.25">
      <c r="B24" s="36"/>
      <c r="C24" s="36"/>
      <c r="D24" s="36"/>
      <c r="E24" s="36"/>
      <c r="F24" s="36"/>
      <c r="G24" s="36"/>
      <c r="H24" s="36"/>
      <c r="I24" s="36"/>
      <c r="J24" s="36"/>
      <c r="K24" s="36"/>
      <c r="L24" s="36"/>
      <c r="M24" s="36"/>
      <c r="N24" s="36"/>
      <c r="O24" s="36"/>
      <c r="P24" s="36"/>
      <c r="Q24" s="36"/>
      <c r="R24" s="36"/>
    </row>
    <row r="25" spans="2:18" x14ac:dyDescent="0.25">
      <c r="B25" s="36"/>
      <c r="C25" s="36"/>
      <c r="D25" s="36"/>
      <c r="E25" s="36"/>
      <c r="F25" s="36"/>
      <c r="G25" s="36"/>
      <c r="H25" s="36"/>
      <c r="I25" s="36"/>
      <c r="J25" s="36"/>
      <c r="K25" s="36"/>
      <c r="L25" s="36"/>
      <c r="M25" s="36"/>
      <c r="N25" s="36"/>
      <c r="O25" s="36"/>
      <c r="P25" s="36"/>
      <c r="Q25" s="36"/>
      <c r="R25" s="36"/>
    </row>
  </sheetData>
  <sheetProtection selectLockedCells="1"/>
  <mergeCells count="2">
    <mergeCell ref="C3:Q3"/>
    <mergeCell ref="C5:Q5"/>
  </mergeCells>
  <pageMargins left="0.7" right="0.7" top="0.75" bottom="0.75" header="0.3" footer="0.3"/>
  <headerFooter>
    <oddFooter>&amp;L_x000D_&amp;1#&amp;"Calibri"&amp;10&amp;K000000 LUT Group Confidential - Other information (3Y)</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AE659-4B4E-4B79-B2C2-58478BE1018F}">
  <dimension ref="B1:L42"/>
  <sheetViews>
    <sheetView showGridLines="0" topLeftCell="A22" zoomScaleNormal="100" workbookViewId="0">
      <selection activeCell="AK20" sqref="AK20"/>
    </sheetView>
  </sheetViews>
  <sheetFormatPr defaultRowHeight="15" x14ac:dyDescent="0.25"/>
  <cols>
    <col min="2" max="2" width="9.140625" customWidth="1"/>
    <col min="12" max="12" width="8.140625" customWidth="1"/>
  </cols>
  <sheetData>
    <row r="1" spans="2:12" ht="15.95" customHeight="1" x14ac:dyDescent="0.25"/>
    <row r="2" spans="2:12" ht="138.94999999999999" customHeight="1" x14ac:dyDescent="0.25">
      <c r="B2" s="3"/>
      <c r="C2" s="3"/>
      <c r="D2" s="3"/>
      <c r="E2" s="3"/>
      <c r="F2" s="3"/>
      <c r="G2" s="3"/>
      <c r="H2" s="3"/>
      <c r="I2" s="3"/>
      <c r="J2" s="3"/>
      <c r="K2" s="3"/>
      <c r="L2" s="3"/>
    </row>
    <row r="3" spans="2:12" ht="24" customHeight="1" x14ac:dyDescent="0.35">
      <c r="B3" s="3"/>
      <c r="C3" s="146" t="s">
        <v>161</v>
      </c>
      <c r="D3" s="146"/>
      <c r="E3" s="146"/>
      <c r="F3" s="146"/>
      <c r="G3" s="146"/>
      <c r="H3" s="146"/>
      <c r="I3" s="146"/>
      <c r="J3" s="146"/>
      <c r="K3" s="146"/>
      <c r="L3" s="3"/>
    </row>
    <row r="4" spans="2:12" ht="15" customHeight="1" x14ac:dyDescent="0.7">
      <c r="B4" s="3"/>
      <c r="C4" s="8"/>
      <c r="D4" s="8"/>
      <c r="E4" s="8"/>
      <c r="F4" s="8"/>
      <c r="G4" s="8"/>
      <c r="H4" s="8"/>
      <c r="I4" s="8"/>
      <c r="J4" s="8"/>
      <c r="K4" s="8"/>
      <c r="L4" s="3"/>
    </row>
    <row r="5" spans="2:12" ht="62.45" customHeight="1" x14ac:dyDescent="0.25">
      <c r="B5" s="4"/>
      <c r="C5" s="149" t="s">
        <v>291</v>
      </c>
      <c r="D5" s="149"/>
      <c r="E5" s="149"/>
      <c r="F5" s="149"/>
      <c r="G5" s="149"/>
      <c r="H5" s="149"/>
      <c r="I5" s="149"/>
      <c r="J5" s="149"/>
      <c r="K5" s="149"/>
      <c r="L5" s="4"/>
    </row>
    <row r="6" spans="2:12" x14ac:dyDescent="0.25">
      <c r="B6" s="4"/>
      <c r="C6" s="4"/>
      <c r="D6" s="4"/>
      <c r="E6" s="4"/>
      <c r="F6" s="4"/>
      <c r="G6" s="4"/>
      <c r="H6" s="4"/>
      <c r="I6" s="4"/>
      <c r="J6" s="4"/>
      <c r="K6" s="4"/>
      <c r="L6" s="4"/>
    </row>
    <row r="7" spans="2:12" x14ac:dyDescent="0.25">
      <c r="B7" s="4"/>
      <c r="C7" s="4"/>
      <c r="D7" s="4"/>
      <c r="E7" s="4"/>
      <c r="F7" s="4"/>
      <c r="G7" s="4"/>
      <c r="H7" s="4"/>
      <c r="I7" s="4"/>
      <c r="J7" s="4"/>
      <c r="K7" s="4"/>
      <c r="L7" s="4"/>
    </row>
    <row r="8" spans="2:12" x14ac:dyDescent="0.25">
      <c r="B8" s="4"/>
      <c r="C8" s="4"/>
      <c r="D8" s="4"/>
      <c r="E8" s="4"/>
      <c r="F8" s="4"/>
      <c r="G8" s="4"/>
      <c r="H8" s="4"/>
      <c r="I8" s="4"/>
      <c r="J8" s="4"/>
      <c r="K8" s="4"/>
      <c r="L8" s="4"/>
    </row>
    <row r="9" spans="2:12" x14ac:dyDescent="0.25">
      <c r="B9" s="4"/>
      <c r="C9" s="4"/>
      <c r="D9" s="4"/>
      <c r="E9" s="4"/>
      <c r="F9" s="4"/>
      <c r="G9" s="4"/>
      <c r="H9" s="4"/>
      <c r="I9" s="4"/>
      <c r="J9" s="4"/>
      <c r="K9" s="4"/>
      <c r="L9" s="4"/>
    </row>
    <row r="10" spans="2:12" x14ac:dyDescent="0.25">
      <c r="B10" s="3"/>
      <c r="C10" s="3"/>
      <c r="D10" s="3"/>
      <c r="E10" s="5"/>
      <c r="F10" s="3"/>
      <c r="G10" s="3"/>
      <c r="H10" s="3"/>
      <c r="I10" s="3"/>
      <c r="J10" s="3"/>
      <c r="K10" s="3"/>
      <c r="L10" s="3"/>
    </row>
    <row r="11" spans="2:12" x14ac:dyDescent="0.25">
      <c r="B11" s="3"/>
      <c r="C11" s="3"/>
      <c r="D11" s="3"/>
      <c r="E11" s="3"/>
      <c r="F11" s="3"/>
      <c r="G11" s="3"/>
      <c r="H11" s="3"/>
      <c r="I11" s="3"/>
      <c r="J11" s="3"/>
      <c r="K11" s="3"/>
      <c r="L11" s="3"/>
    </row>
    <row r="12" spans="2:12" x14ac:dyDescent="0.25">
      <c r="B12" s="3"/>
      <c r="C12" s="3"/>
      <c r="D12" s="3"/>
      <c r="E12" s="3"/>
      <c r="F12" s="3"/>
      <c r="G12" s="3"/>
      <c r="H12" s="3"/>
      <c r="I12" s="3"/>
      <c r="J12" s="3"/>
      <c r="K12" s="3"/>
      <c r="L12" s="3"/>
    </row>
    <row r="13" spans="2:12" x14ac:dyDescent="0.25">
      <c r="B13" s="3"/>
      <c r="C13" s="9"/>
      <c r="D13" s="9"/>
      <c r="E13" s="3"/>
      <c r="F13" s="9"/>
      <c r="G13" s="9"/>
      <c r="H13" s="9"/>
      <c r="I13" s="3"/>
      <c r="J13" s="3"/>
      <c r="K13" s="3"/>
      <c r="L13" s="3"/>
    </row>
    <row r="14" spans="2:12" x14ac:dyDescent="0.25">
      <c r="B14" s="3"/>
      <c r="C14" s="150" t="s">
        <v>19</v>
      </c>
      <c r="D14" s="150"/>
      <c r="E14" s="144" t="s">
        <v>11</v>
      </c>
      <c r="F14" s="144"/>
      <c r="G14" s="144"/>
      <c r="H14" s="144"/>
      <c r="I14" s="152" t="s">
        <v>1</v>
      </c>
      <c r="J14" s="152"/>
      <c r="K14" s="3"/>
      <c r="L14" s="3"/>
    </row>
    <row r="15" spans="2:12" x14ac:dyDescent="0.25">
      <c r="B15" s="3"/>
      <c r="C15" s="3"/>
      <c r="D15" s="3"/>
      <c r="E15" s="3"/>
      <c r="F15" s="3"/>
      <c r="G15" s="3"/>
      <c r="H15" s="3"/>
      <c r="I15" s="3"/>
      <c r="J15" s="3"/>
      <c r="K15" s="3"/>
      <c r="L15" s="3"/>
    </row>
    <row r="16" spans="2:12" x14ac:dyDescent="0.25">
      <c r="B16" s="3"/>
      <c r="C16" s="3"/>
      <c r="D16" s="3"/>
      <c r="E16" s="3"/>
      <c r="F16" s="3"/>
      <c r="G16" s="3"/>
      <c r="H16" s="3"/>
      <c r="I16" s="3"/>
      <c r="J16" s="3"/>
      <c r="K16" s="3"/>
      <c r="L16" s="3"/>
    </row>
    <row r="17" spans="2:12" ht="62.45" customHeight="1" x14ac:dyDescent="0.25">
      <c r="B17" s="3"/>
      <c r="C17" s="3"/>
      <c r="D17" s="147"/>
      <c r="E17" s="147"/>
      <c r="F17" s="147"/>
      <c r="G17" s="147"/>
      <c r="H17" s="147"/>
      <c r="I17" s="147"/>
      <c r="J17" s="3"/>
      <c r="K17" s="10"/>
      <c r="L17" s="3"/>
    </row>
    <row r="18" spans="2:12" ht="56.1" customHeight="1" x14ac:dyDescent="0.25">
      <c r="B18" s="3"/>
      <c r="C18" s="144" t="s">
        <v>12</v>
      </c>
      <c r="D18" s="144"/>
      <c r="E18" s="151" t="s">
        <v>21</v>
      </c>
      <c r="F18" s="151"/>
      <c r="G18" s="151"/>
      <c r="H18" s="151"/>
      <c r="I18" s="75" t="s">
        <v>20</v>
      </c>
      <c r="J18" s="58"/>
      <c r="K18" s="10"/>
      <c r="L18" s="3"/>
    </row>
    <row r="19" spans="2:12" ht="27" customHeight="1" x14ac:dyDescent="0.25">
      <c r="B19" s="3"/>
      <c r="C19" s="3"/>
      <c r="D19" s="148"/>
      <c r="E19" s="148"/>
      <c r="F19" s="148"/>
      <c r="G19" s="148"/>
      <c r="H19" s="148"/>
      <c r="I19" s="148"/>
      <c r="J19" s="3"/>
      <c r="K19" s="10"/>
      <c r="L19" s="3"/>
    </row>
    <row r="20" spans="2:12" ht="37.5" customHeight="1" x14ac:dyDescent="0.25">
      <c r="B20" s="3"/>
      <c r="C20" s="3"/>
      <c r="D20" s="148"/>
      <c r="E20" s="148"/>
      <c r="F20" s="148"/>
      <c r="G20" s="148"/>
      <c r="H20" s="148"/>
      <c r="I20" s="148"/>
      <c r="J20" s="3"/>
      <c r="K20" s="10"/>
      <c r="L20" s="3"/>
    </row>
    <row r="21" spans="2:12" x14ac:dyDescent="0.25">
      <c r="B21" s="3"/>
      <c r="C21" s="3"/>
      <c r="D21" s="10"/>
      <c r="E21" s="10"/>
      <c r="F21" s="10"/>
      <c r="G21" s="10"/>
      <c r="H21" s="10"/>
      <c r="I21" s="10"/>
      <c r="J21" s="11"/>
      <c r="K21" s="12"/>
      <c r="L21" s="3"/>
    </row>
    <row r="22" spans="2:12" x14ac:dyDescent="0.25">
      <c r="B22" s="3"/>
      <c r="C22" s="3"/>
      <c r="D22" s="3"/>
      <c r="E22" s="3"/>
      <c r="F22" s="3"/>
      <c r="G22" s="3"/>
      <c r="H22" s="3"/>
      <c r="I22" s="5"/>
      <c r="J22" s="6"/>
      <c r="K22" s="3"/>
      <c r="L22" s="3"/>
    </row>
    <row r="23" spans="2:12" x14ac:dyDescent="0.25">
      <c r="B23" s="3"/>
      <c r="C23" s="3"/>
      <c r="D23" s="3"/>
      <c r="E23" s="3"/>
      <c r="F23" s="3"/>
      <c r="G23" s="3"/>
      <c r="H23" s="3"/>
      <c r="I23" s="5"/>
      <c r="J23" s="6"/>
      <c r="K23" s="3"/>
      <c r="L23" s="3"/>
    </row>
    <row r="24" spans="2:12" x14ac:dyDescent="0.25">
      <c r="B24" s="3"/>
      <c r="C24" s="3"/>
      <c r="D24" s="3"/>
      <c r="E24" s="3"/>
      <c r="F24" s="3"/>
      <c r="G24" s="3"/>
      <c r="H24" s="3"/>
      <c r="I24" s="5"/>
      <c r="J24" s="6"/>
      <c r="K24" s="3"/>
      <c r="L24" s="3"/>
    </row>
    <row r="25" spans="2:12" x14ac:dyDescent="0.25">
      <c r="B25" s="3"/>
      <c r="C25" s="144" t="s">
        <v>269</v>
      </c>
      <c r="D25" s="144"/>
      <c r="E25" s="144"/>
      <c r="F25" s="145" t="s">
        <v>6</v>
      </c>
      <c r="G25" s="145"/>
      <c r="H25" s="145"/>
      <c r="I25" s="5"/>
      <c r="J25" s="6"/>
      <c r="K25" s="3"/>
      <c r="L25" s="3"/>
    </row>
    <row r="26" spans="2:12" x14ac:dyDescent="0.25">
      <c r="B26" s="3"/>
      <c r="C26" s="3"/>
      <c r="D26" s="3"/>
      <c r="E26" s="3"/>
      <c r="F26" s="3"/>
      <c r="G26" s="3"/>
      <c r="H26" s="3"/>
      <c r="I26" s="5"/>
      <c r="J26" s="6"/>
      <c r="K26" s="3"/>
      <c r="L26" s="3"/>
    </row>
    <row r="27" spans="2:12" x14ac:dyDescent="0.25">
      <c r="B27" s="3"/>
      <c r="C27" s="3"/>
      <c r="D27" s="3"/>
      <c r="E27" s="3"/>
      <c r="F27" s="3"/>
      <c r="G27" s="3"/>
      <c r="H27" s="3"/>
      <c r="I27" s="5"/>
      <c r="J27" s="6"/>
      <c r="K27" s="3"/>
      <c r="L27" s="3"/>
    </row>
    <row r="28" spans="2:12" x14ac:dyDescent="0.25">
      <c r="I28" s="1"/>
      <c r="J28" s="2"/>
    </row>
    <row r="42" spans="5:6" x14ac:dyDescent="0.25">
      <c r="E42" s="1"/>
      <c r="F42" s="2"/>
    </row>
  </sheetData>
  <sheetProtection sheet="1" objects="1" scenarios="1" selectLockedCells="1"/>
  <mergeCells count="12">
    <mergeCell ref="C25:E25"/>
    <mergeCell ref="F25:H25"/>
    <mergeCell ref="C3:K3"/>
    <mergeCell ref="D17:I17"/>
    <mergeCell ref="D19:I19"/>
    <mergeCell ref="D20:I20"/>
    <mergeCell ref="C5:K5"/>
    <mergeCell ref="C14:D14"/>
    <mergeCell ref="C18:D18"/>
    <mergeCell ref="E18:H18"/>
    <mergeCell ref="E14:H14"/>
    <mergeCell ref="I14:J14"/>
  </mergeCells>
  <pageMargins left="0.7" right="0.7" top="0.75" bottom="0.75" header="0.3" footer="0.3"/>
  <pageSetup paperSize="9" orientation="portrait" verticalDpi="0" r:id="rId1"/>
  <headerFooter>
    <oddFooter>&amp;L_x000D_&amp;1#&amp;"Calibri"&amp;10&amp;K000000 LUT Group Confidential - Other information (3Y)</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8184C-41C4-40C3-9F22-205CA619978B}">
  <sheetPr codeName="Taul1"/>
  <dimension ref="B1:N51"/>
  <sheetViews>
    <sheetView showGridLines="0" zoomScale="80" zoomScaleNormal="80" workbookViewId="0">
      <pane ySplit="1" topLeftCell="A2" activePane="bottomLeft" state="frozen"/>
      <selection pane="bottomLeft" activeCell="H34" sqref="H34:L34"/>
    </sheetView>
  </sheetViews>
  <sheetFormatPr defaultRowHeight="15" x14ac:dyDescent="0.25"/>
  <cols>
    <col min="3" max="3" width="9.140625" customWidth="1"/>
    <col min="6" max="6" width="13.7109375" customWidth="1"/>
    <col min="7" max="7" width="28.140625" customWidth="1"/>
    <col min="8" max="8" width="12.140625" customWidth="1"/>
    <col min="9" max="9" width="10.42578125" customWidth="1"/>
  </cols>
  <sheetData>
    <row r="1" spans="2:14" ht="69.95" customHeight="1" x14ac:dyDescent="0.25">
      <c r="B1" s="176"/>
      <c r="C1" s="176"/>
      <c r="D1" s="176"/>
      <c r="E1" s="176"/>
      <c r="F1" s="176"/>
      <c r="G1" s="176"/>
      <c r="H1" s="176"/>
      <c r="I1" s="176"/>
      <c r="J1" s="176"/>
      <c r="K1" s="176"/>
      <c r="L1" s="176"/>
      <c r="M1" s="176"/>
    </row>
    <row r="2" spans="2:14" ht="36" customHeight="1" x14ac:dyDescent="0.45">
      <c r="B2" s="3"/>
      <c r="C2" s="171" t="s">
        <v>231</v>
      </c>
      <c r="D2" s="134"/>
      <c r="E2" s="134"/>
      <c r="F2" s="134"/>
      <c r="G2" s="134"/>
      <c r="H2" s="134"/>
      <c r="I2" s="134"/>
      <c r="J2" s="134"/>
      <c r="K2" s="134"/>
      <c r="L2" s="134"/>
      <c r="M2" s="134"/>
      <c r="N2" s="3"/>
    </row>
    <row r="3" spans="2:14" ht="69.95" customHeight="1" x14ac:dyDescent="0.25">
      <c r="B3" s="3"/>
      <c r="C3" s="137" t="s">
        <v>232</v>
      </c>
      <c r="D3" s="137"/>
      <c r="E3" s="137"/>
      <c r="F3" s="137"/>
      <c r="G3" s="137"/>
      <c r="H3" s="137"/>
      <c r="I3" s="137"/>
      <c r="J3" s="137"/>
      <c r="K3" s="137"/>
      <c r="L3" s="137"/>
      <c r="M3" s="137"/>
      <c r="N3" s="31"/>
    </row>
    <row r="4" spans="2:14" ht="26.45" customHeight="1" x14ac:dyDescent="0.25">
      <c r="B4" s="3"/>
      <c r="C4" s="137" t="s">
        <v>233</v>
      </c>
      <c r="D4" s="137"/>
      <c r="E4" s="137"/>
      <c r="F4" s="137"/>
      <c r="G4" s="137"/>
      <c r="H4" s="137"/>
      <c r="I4" s="137"/>
      <c r="J4" s="137"/>
      <c r="K4" s="137"/>
      <c r="L4" s="137"/>
      <c r="M4" s="137"/>
      <c r="N4" s="31"/>
    </row>
    <row r="5" spans="2:14" x14ac:dyDescent="0.25">
      <c r="B5" s="3"/>
      <c r="C5" s="3"/>
      <c r="D5" s="3"/>
      <c r="E5" s="3"/>
      <c r="F5" s="3"/>
      <c r="G5" s="3"/>
      <c r="H5" s="3"/>
      <c r="I5" s="3"/>
      <c r="J5" s="3"/>
      <c r="K5" s="3"/>
      <c r="L5" s="3"/>
      <c r="M5" s="3"/>
      <c r="N5" s="3"/>
    </row>
    <row r="6" spans="2:14" x14ac:dyDescent="0.25">
      <c r="B6" s="3"/>
      <c r="C6" s="3"/>
      <c r="D6" s="156" t="s">
        <v>17</v>
      </c>
      <c r="E6" s="156"/>
      <c r="F6" s="156"/>
      <c r="G6" s="39"/>
      <c r="H6" s="3"/>
      <c r="I6" s="3"/>
      <c r="J6" s="3"/>
      <c r="K6" s="3"/>
      <c r="L6" s="3"/>
      <c r="M6" s="3"/>
      <c r="N6" s="3"/>
    </row>
    <row r="7" spans="2:14" x14ac:dyDescent="0.25">
      <c r="B7" s="3"/>
      <c r="C7" s="3"/>
      <c r="D7" s="157" t="s">
        <v>18</v>
      </c>
      <c r="E7" s="157"/>
      <c r="F7" s="157"/>
      <c r="G7" s="39"/>
      <c r="H7" s="3"/>
      <c r="I7" s="3"/>
      <c r="J7" s="3"/>
      <c r="K7" s="3"/>
      <c r="L7" s="3"/>
      <c r="M7" s="3"/>
      <c r="N7" s="3"/>
    </row>
    <row r="8" spans="2:14" x14ac:dyDescent="0.25">
      <c r="B8" s="3"/>
      <c r="C8" s="3"/>
      <c r="D8" s="3"/>
      <c r="E8" s="3"/>
      <c r="F8" s="3"/>
      <c r="G8" s="3"/>
      <c r="H8" s="3"/>
      <c r="I8" s="3"/>
      <c r="J8" s="3"/>
      <c r="K8" s="3"/>
      <c r="L8" s="3"/>
      <c r="M8" s="3"/>
      <c r="N8" s="3"/>
    </row>
    <row r="9" spans="2:14" x14ac:dyDescent="0.25">
      <c r="B9" s="3"/>
      <c r="C9" s="3"/>
      <c r="D9" s="172" t="s">
        <v>15</v>
      </c>
      <c r="E9" s="172"/>
      <c r="F9" s="172"/>
      <c r="G9" s="172"/>
      <c r="H9" s="81" t="s">
        <v>170</v>
      </c>
      <c r="I9" s="173" t="s">
        <v>288</v>
      </c>
      <c r="J9" s="173"/>
      <c r="K9" s="173"/>
      <c r="L9" s="173"/>
      <c r="M9" s="30"/>
      <c r="N9" s="3"/>
    </row>
    <row r="10" spans="2:14" ht="30" customHeight="1" x14ac:dyDescent="0.25">
      <c r="B10" s="3"/>
      <c r="C10" s="3"/>
      <c r="D10" s="158" t="s">
        <v>274</v>
      </c>
      <c r="E10" s="159"/>
      <c r="F10" s="159"/>
      <c r="G10" s="159"/>
      <c r="H10" s="76" t="b">
        <v>0</v>
      </c>
      <c r="I10" s="160"/>
      <c r="J10" s="160"/>
      <c r="K10" s="160"/>
      <c r="L10" s="161"/>
      <c r="M10" s="28"/>
      <c r="N10" s="3"/>
    </row>
    <row r="11" spans="2:14" ht="63" customHeight="1" x14ac:dyDescent="0.25">
      <c r="B11" s="3"/>
      <c r="C11" s="3"/>
      <c r="D11" s="162" t="s">
        <v>263</v>
      </c>
      <c r="E11" s="162"/>
      <c r="F11" s="162"/>
      <c r="G11" s="163"/>
      <c r="H11" s="76" t="b">
        <v>0</v>
      </c>
      <c r="I11" s="164"/>
      <c r="J11" s="165"/>
      <c r="K11" s="165"/>
      <c r="L11" s="165"/>
      <c r="M11" s="28"/>
      <c r="N11" s="3"/>
    </row>
    <row r="12" spans="2:14" ht="30" customHeight="1" x14ac:dyDescent="0.25">
      <c r="B12" s="3"/>
      <c r="C12" s="3"/>
      <c r="D12" s="163" t="s">
        <v>259</v>
      </c>
      <c r="E12" s="174"/>
      <c r="F12" s="174"/>
      <c r="G12" s="174"/>
      <c r="H12" s="77" t="b">
        <v>0</v>
      </c>
      <c r="I12" s="175"/>
      <c r="J12" s="175"/>
      <c r="K12" s="175"/>
      <c r="L12" s="164"/>
      <c r="M12" s="3"/>
      <c r="N12" s="3"/>
    </row>
    <row r="13" spans="2:14" ht="32.450000000000003" customHeight="1" x14ac:dyDescent="0.25">
      <c r="B13" s="3"/>
      <c r="C13" s="7"/>
      <c r="D13" s="166" t="s">
        <v>287</v>
      </c>
      <c r="E13" s="167"/>
      <c r="F13" s="167"/>
      <c r="G13" s="167"/>
      <c r="H13" s="78" t="b">
        <v>0</v>
      </c>
      <c r="I13" s="168"/>
      <c r="J13" s="168"/>
      <c r="K13" s="168"/>
      <c r="L13" s="169"/>
      <c r="M13" s="7"/>
      <c r="N13" s="3"/>
    </row>
    <row r="14" spans="2:14" ht="32.1" customHeight="1" x14ac:dyDescent="0.25">
      <c r="B14" s="3"/>
      <c r="C14" s="3"/>
      <c r="D14" s="163" t="s">
        <v>258</v>
      </c>
      <c r="E14" s="174"/>
      <c r="F14" s="174"/>
      <c r="G14" s="174"/>
      <c r="H14" s="77" t="b">
        <v>0</v>
      </c>
      <c r="I14" s="175"/>
      <c r="J14" s="175"/>
      <c r="K14" s="175"/>
      <c r="L14" s="164"/>
      <c r="M14" s="3"/>
      <c r="N14" s="3"/>
    </row>
    <row r="15" spans="2:14" ht="32.1" customHeight="1" x14ac:dyDescent="0.25">
      <c r="B15" s="3"/>
      <c r="C15" s="3"/>
      <c r="D15" s="166" t="s">
        <v>278</v>
      </c>
      <c r="E15" s="167"/>
      <c r="F15" s="167"/>
      <c r="G15" s="167"/>
      <c r="H15" s="79" t="b">
        <v>0</v>
      </c>
      <c r="I15" s="168"/>
      <c r="J15" s="168"/>
      <c r="K15" s="168"/>
      <c r="L15" s="169"/>
      <c r="M15" s="3"/>
      <c r="N15" s="3"/>
    </row>
    <row r="16" spans="2:14" ht="46.5" customHeight="1" x14ac:dyDescent="0.25">
      <c r="B16" s="3"/>
      <c r="C16" s="3"/>
      <c r="D16" s="162" t="s">
        <v>260</v>
      </c>
      <c r="E16" s="162"/>
      <c r="F16" s="162"/>
      <c r="G16" s="163"/>
      <c r="H16" s="77" t="b">
        <v>0</v>
      </c>
      <c r="I16" s="164"/>
      <c r="J16" s="165"/>
      <c r="K16" s="165"/>
      <c r="L16" s="165"/>
      <c r="M16" s="3"/>
      <c r="N16" s="3"/>
    </row>
    <row r="17" spans="2:14" ht="60" customHeight="1" x14ac:dyDescent="0.25">
      <c r="B17" s="3"/>
      <c r="C17" s="3"/>
      <c r="D17" s="185" t="s">
        <v>261</v>
      </c>
      <c r="E17" s="185"/>
      <c r="F17" s="185"/>
      <c r="G17" s="166"/>
      <c r="H17" s="79" t="b">
        <v>0</v>
      </c>
      <c r="I17" s="169"/>
      <c r="J17" s="170"/>
      <c r="K17" s="170"/>
      <c r="L17" s="170"/>
      <c r="M17" s="3"/>
      <c r="N17" s="3"/>
    </row>
    <row r="18" spans="2:14" ht="60" customHeight="1" x14ac:dyDescent="0.25">
      <c r="B18" s="3"/>
      <c r="C18" s="3"/>
      <c r="D18" s="162" t="s">
        <v>262</v>
      </c>
      <c r="E18" s="162"/>
      <c r="F18" s="162"/>
      <c r="G18" s="163"/>
      <c r="H18" s="77" t="b">
        <v>0</v>
      </c>
      <c r="I18" s="175"/>
      <c r="J18" s="175"/>
      <c r="K18" s="175"/>
      <c r="L18" s="164"/>
      <c r="M18" s="28"/>
      <c r="N18" s="3"/>
    </row>
    <row r="19" spans="2:14" ht="62.25" customHeight="1" x14ac:dyDescent="0.25">
      <c r="B19" s="3"/>
      <c r="C19" s="3"/>
      <c r="D19" s="166" t="s">
        <v>264</v>
      </c>
      <c r="E19" s="167"/>
      <c r="F19" s="167"/>
      <c r="G19" s="167"/>
      <c r="H19" s="79" t="b">
        <v>0</v>
      </c>
      <c r="I19" s="168"/>
      <c r="J19" s="168"/>
      <c r="K19" s="168"/>
      <c r="L19" s="169"/>
      <c r="M19" s="3"/>
      <c r="N19" s="3"/>
    </row>
    <row r="20" spans="2:14" ht="47.45" customHeight="1" x14ac:dyDescent="0.25">
      <c r="B20" s="3"/>
      <c r="C20" s="3"/>
      <c r="D20" s="163" t="s">
        <v>79</v>
      </c>
      <c r="E20" s="174"/>
      <c r="F20" s="174"/>
      <c r="G20" s="174"/>
      <c r="H20" s="77" t="b">
        <v>0</v>
      </c>
      <c r="I20" s="175"/>
      <c r="J20" s="175"/>
      <c r="K20" s="175"/>
      <c r="L20" s="164"/>
      <c r="M20" s="3"/>
      <c r="N20" s="3"/>
    </row>
    <row r="21" spans="2:14" ht="60.95" customHeight="1" x14ac:dyDescent="0.25">
      <c r="B21" s="3"/>
      <c r="C21" s="3"/>
      <c r="D21" s="181" t="s">
        <v>80</v>
      </c>
      <c r="E21" s="181"/>
      <c r="F21" s="181"/>
      <c r="G21" s="182"/>
      <c r="H21" s="80" t="b">
        <v>0</v>
      </c>
      <c r="I21" s="183"/>
      <c r="J21" s="183"/>
      <c r="K21" s="183"/>
      <c r="L21" s="184"/>
      <c r="M21" s="28"/>
      <c r="N21" s="3"/>
    </row>
    <row r="22" spans="2:14" ht="35.450000000000003" customHeight="1" x14ac:dyDescent="0.25">
      <c r="B22" s="3"/>
      <c r="C22" s="3"/>
      <c r="D22" s="31"/>
      <c r="E22" s="31"/>
      <c r="F22" s="31"/>
      <c r="G22" s="31"/>
      <c r="H22" s="33"/>
      <c r="I22" s="4"/>
      <c r="J22" s="4"/>
      <c r="K22" s="4"/>
      <c r="L22" s="4"/>
      <c r="M22" s="34"/>
      <c r="N22" s="3"/>
    </row>
    <row r="23" spans="2:14" ht="96.95" customHeight="1" x14ac:dyDescent="0.25">
      <c r="B23" s="3"/>
      <c r="C23" s="137" t="s">
        <v>234</v>
      </c>
      <c r="D23" s="137"/>
      <c r="E23" s="137"/>
      <c r="F23" s="137"/>
      <c r="G23" s="137"/>
      <c r="H23" s="137"/>
      <c r="I23" s="137"/>
      <c r="J23" s="137"/>
      <c r="K23" s="137"/>
      <c r="L23" s="137"/>
      <c r="M23" s="137"/>
      <c r="N23" s="3"/>
    </row>
    <row r="24" spans="2:14" ht="383.25" customHeight="1" x14ac:dyDescent="0.25">
      <c r="B24" s="3"/>
      <c r="C24" s="137" t="s">
        <v>235</v>
      </c>
      <c r="D24" s="138"/>
      <c r="E24" s="138"/>
      <c r="F24" s="138"/>
      <c r="G24" s="138"/>
      <c r="H24" s="138"/>
      <c r="I24" s="138"/>
      <c r="J24" s="138"/>
      <c r="K24" s="138"/>
      <c r="L24" s="138"/>
      <c r="M24" s="138"/>
      <c r="N24" s="3"/>
    </row>
    <row r="25" spans="2:14" ht="17.100000000000001" customHeight="1" x14ac:dyDescent="0.25">
      <c r="B25" s="3"/>
      <c r="C25" s="31"/>
      <c r="D25" s="40"/>
      <c r="E25" s="40"/>
      <c r="F25" s="40"/>
      <c r="G25" s="40"/>
      <c r="H25" s="40"/>
      <c r="I25" s="40"/>
      <c r="J25" s="40"/>
      <c r="K25" s="40"/>
      <c r="L25" s="40"/>
      <c r="M25" s="40"/>
      <c r="N25" s="3"/>
    </row>
    <row r="26" spans="2:14" ht="17.100000000000001" customHeight="1" x14ac:dyDescent="0.25">
      <c r="B26" s="3"/>
      <c r="C26" s="155" t="s">
        <v>172</v>
      </c>
      <c r="D26" s="155"/>
      <c r="E26" s="155"/>
      <c r="F26" s="40"/>
      <c r="G26" s="40"/>
      <c r="H26" s="40"/>
      <c r="I26" s="40"/>
      <c r="J26" s="40"/>
      <c r="K26" s="40"/>
      <c r="L26" s="40"/>
      <c r="M26" s="40"/>
      <c r="N26" s="3"/>
    </row>
    <row r="27" spans="2:14" ht="39" customHeight="1" x14ac:dyDescent="0.25">
      <c r="B27" s="3"/>
      <c r="C27" s="137" t="s">
        <v>240</v>
      </c>
      <c r="D27" s="137"/>
      <c r="E27" s="137"/>
      <c r="F27" s="137"/>
      <c r="G27" s="137"/>
      <c r="H27" s="153" t="s">
        <v>63</v>
      </c>
      <c r="I27" s="154"/>
      <c r="J27" s="154"/>
      <c r="K27" s="154"/>
      <c r="L27" s="154"/>
      <c r="M27" s="40"/>
      <c r="N27" s="3"/>
    </row>
    <row r="28" spans="2:14" ht="36.6" customHeight="1" x14ac:dyDescent="0.25">
      <c r="B28" s="3"/>
      <c r="C28" s="137" t="s">
        <v>236</v>
      </c>
      <c r="D28" s="137"/>
      <c r="E28" s="137"/>
      <c r="F28" s="137"/>
      <c r="G28" s="137"/>
      <c r="H28" s="153" t="s">
        <v>64</v>
      </c>
      <c r="I28" s="154"/>
      <c r="J28" s="154"/>
      <c r="K28" s="154"/>
      <c r="L28" s="154"/>
      <c r="M28" s="40"/>
      <c r="N28" s="3"/>
    </row>
    <row r="29" spans="2:14" ht="46.5" customHeight="1" x14ac:dyDescent="0.25">
      <c r="B29" s="3"/>
      <c r="C29" s="137" t="s">
        <v>237</v>
      </c>
      <c r="D29" s="137"/>
      <c r="E29" s="137"/>
      <c r="F29" s="137"/>
      <c r="G29" s="137"/>
      <c r="H29" s="153" t="s">
        <v>333</v>
      </c>
      <c r="I29" s="154"/>
      <c r="J29" s="154"/>
      <c r="K29" s="154"/>
      <c r="L29" s="154"/>
      <c r="M29" s="40"/>
      <c r="N29" s="3"/>
    </row>
    <row r="30" spans="2:14" ht="32.1" customHeight="1" x14ac:dyDescent="0.25">
      <c r="B30" s="3"/>
      <c r="C30" s="137" t="s">
        <v>241</v>
      </c>
      <c r="D30" s="137"/>
      <c r="E30" s="137"/>
      <c r="F30" s="137"/>
      <c r="G30" s="137"/>
      <c r="H30" s="153" t="s">
        <v>65</v>
      </c>
      <c r="I30" s="154"/>
      <c r="J30" s="154"/>
      <c r="K30" s="154"/>
      <c r="L30" s="154"/>
      <c r="M30" s="40"/>
      <c r="N30" s="3"/>
    </row>
    <row r="31" spans="2:14" ht="30" customHeight="1" x14ac:dyDescent="0.25">
      <c r="B31" s="3"/>
      <c r="C31" s="137" t="s">
        <v>242</v>
      </c>
      <c r="D31" s="137"/>
      <c r="E31" s="137"/>
      <c r="F31" s="137"/>
      <c r="G31" s="137"/>
      <c r="H31" s="153" t="s">
        <v>66</v>
      </c>
      <c r="I31" s="154"/>
      <c r="J31" s="154"/>
      <c r="K31" s="154"/>
      <c r="L31" s="154"/>
      <c r="M31" s="40"/>
      <c r="N31" s="3"/>
    </row>
    <row r="32" spans="2:14" ht="32.450000000000003" customHeight="1" x14ac:dyDescent="0.25">
      <c r="B32" s="3"/>
      <c r="C32" s="137" t="s">
        <v>238</v>
      </c>
      <c r="D32" s="137"/>
      <c r="E32" s="137"/>
      <c r="F32" s="137"/>
      <c r="G32" s="137"/>
      <c r="H32" s="153" t="s">
        <v>67</v>
      </c>
      <c r="I32" s="154"/>
      <c r="J32" s="154"/>
      <c r="K32" s="154"/>
      <c r="L32" s="154"/>
      <c r="M32" s="40"/>
      <c r="N32" s="3"/>
    </row>
    <row r="33" spans="2:14" ht="48" customHeight="1" x14ac:dyDescent="0.25">
      <c r="B33" s="3"/>
      <c r="C33" s="137" t="s">
        <v>243</v>
      </c>
      <c r="D33" s="137"/>
      <c r="E33" s="137"/>
      <c r="F33" s="137"/>
      <c r="G33" s="137"/>
      <c r="H33" s="153" t="s">
        <v>68</v>
      </c>
      <c r="I33" s="154"/>
      <c r="J33" s="154"/>
      <c r="K33" s="154"/>
      <c r="L33" s="154"/>
      <c r="M33" s="40"/>
      <c r="N33" s="3"/>
    </row>
    <row r="34" spans="2:14" ht="40.5" customHeight="1" x14ac:dyDescent="0.25">
      <c r="B34" s="3"/>
      <c r="C34" s="137" t="s">
        <v>239</v>
      </c>
      <c r="D34" s="137"/>
      <c r="E34" s="137"/>
      <c r="F34" s="137"/>
      <c r="G34" s="137"/>
      <c r="H34" s="153" t="s">
        <v>158</v>
      </c>
      <c r="I34" s="154"/>
      <c r="J34" s="154"/>
      <c r="K34" s="154"/>
      <c r="L34" s="154"/>
      <c r="M34" s="40"/>
      <c r="N34" s="3"/>
    </row>
    <row r="35" spans="2:14" ht="17.100000000000001" customHeight="1" x14ac:dyDescent="0.25">
      <c r="B35" s="3"/>
      <c r="C35" s="31"/>
      <c r="D35" s="40"/>
      <c r="E35" s="40"/>
      <c r="F35" s="40"/>
      <c r="G35" s="40"/>
      <c r="H35" s="40"/>
      <c r="I35" s="40"/>
      <c r="J35" s="40"/>
      <c r="K35" s="40"/>
      <c r="L35" s="40"/>
      <c r="M35" s="40"/>
      <c r="N35" s="3"/>
    </row>
    <row r="36" spans="2:14" ht="15.6" customHeight="1" x14ac:dyDescent="0.25">
      <c r="B36" s="3"/>
      <c r="C36" s="66"/>
      <c r="D36" s="40"/>
      <c r="E36" s="40"/>
      <c r="F36" s="40"/>
      <c r="G36" s="40"/>
      <c r="H36" s="40"/>
      <c r="I36" s="40"/>
      <c r="J36" s="40"/>
      <c r="K36" s="40"/>
      <c r="L36" s="40"/>
      <c r="M36" s="40"/>
      <c r="N36" s="3"/>
    </row>
    <row r="37" spans="2:14" x14ac:dyDescent="0.25">
      <c r="C37" s="82"/>
      <c r="D37" s="82"/>
      <c r="E37" s="82"/>
      <c r="F37" s="82"/>
      <c r="G37" s="82"/>
      <c r="H37" s="82"/>
      <c r="I37" s="178"/>
      <c r="J37" s="179"/>
      <c r="K37" s="179"/>
      <c r="L37" s="180"/>
    </row>
    <row r="38" spans="2:14" x14ac:dyDescent="0.25">
      <c r="C38" s="82"/>
      <c r="D38" s="83"/>
      <c r="E38" s="177" t="s">
        <v>0</v>
      </c>
      <c r="F38" s="177"/>
      <c r="G38" s="177"/>
      <c r="H38" s="177"/>
      <c r="I38" s="177"/>
      <c r="J38" s="82"/>
      <c r="K38" s="82"/>
      <c r="L38" s="82"/>
    </row>
    <row r="39" spans="2:14" x14ac:dyDescent="0.25">
      <c r="C39" s="82"/>
      <c r="D39" s="83">
        <v>1</v>
      </c>
      <c r="E39" s="83">
        <f>COUNTIF(H10,TRUE)</f>
        <v>0</v>
      </c>
      <c r="F39" s="83">
        <f>E39*0.12</f>
        <v>0</v>
      </c>
      <c r="G39" s="84">
        <f>SUM(F39:F50)</f>
        <v>0</v>
      </c>
      <c r="H39" s="85">
        <f>MIN(1,1-G39)</f>
        <v>1</v>
      </c>
      <c r="I39" s="83"/>
      <c r="J39" s="82"/>
      <c r="K39" s="82"/>
      <c r="L39" s="82"/>
    </row>
    <row r="40" spans="2:14" x14ac:dyDescent="0.25">
      <c r="C40" s="82"/>
      <c r="D40" s="83">
        <v>2</v>
      </c>
      <c r="E40" s="83">
        <f>COUNTIF(H11,TRUE)</f>
        <v>0</v>
      </c>
      <c r="F40" s="83">
        <f>E40*0.1</f>
        <v>0</v>
      </c>
      <c r="G40" s="83"/>
      <c r="H40" s="83"/>
      <c r="I40" s="83"/>
      <c r="J40" s="82"/>
      <c r="K40" s="82"/>
      <c r="L40" s="82"/>
    </row>
    <row r="41" spans="2:14" x14ac:dyDescent="0.25">
      <c r="C41" s="82"/>
      <c r="D41" s="83">
        <v>4</v>
      </c>
      <c r="E41" s="83">
        <f t="shared" ref="E41:E49" si="0">COUNTIF(H12,TRUE)</f>
        <v>0</v>
      </c>
      <c r="F41" s="83">
        <f>E41*0.09</f>
        <v>0</v>
      </c>
      <c r="G41" s="83"/>
      <c r="H41" s="83"/>
      <c r="I41" s="83"/>
      <c r="J41" s="82"/>
      <c r="K41" s="82"/>
      <c r="L41" s="82"/>
    </row>
    <row r="42" spans="2:14" x14ac:dyDescent="0.25">
      <c r="C42" s="82"/>
      <c r="D42" s="83">
        <v>5</v>
      </c>
      <c r="E42" s="83">
        <f t="shared" si="0"/>
        <v>0</v>
      </c>
      <c r="F42" s="83">
        <f>E42*0.06</f>
        <v>0</v>
      </c>
      <c r="G42" s="83"/>
      <c r="H42" s="83"/>
      <c r="I42" s="83"/>
      <c r="J42" s="82"/>
      <c r="K42" s="82"/>
      <c r="L42" s="82"/>
    </row>
    <row r="43" spans="2:14" x14ac:dyDescent="0.25">
      <c r="C43" s="82"/>
      <c r="D43" s="83">
        <v>6</v>
      </c>
      <c r="E43" s="83">
        <f t="shared" si="0"/>
        <v>0</v>
      </c>
      <c r="F43" s="83">
        <f>E43*0.09</f>
        <v>0</v>
      </c>
      <c r="G43" s="83"/>
      <c r="H43" s="83"/>
      <c r="I43" s="83"/>
      <c r="J43" s="82"/>
      <c r="K43" s="82"/>
      <c r="L43" s="82"/>
    </row>
    <row r="44" spans="2:14" x14ac:dyDescent="0.25">
      <c r="C44" s="82"/>
      <c r="D44" s="83">
        <v>7</v>
      </c>
      <c r="E44" s="83">
        <f t="shared" si="0"/>
        <v>0</v>
      </c>
      <c r="F44" s="83">
        <f>E44*0.06</f>
        <v>0</v>
      </c>
      <c r="G44" s="83"/>
      <c r="H44" s="83"/>
      <c r="I44" s="83"/>
      <c r="J44" s="82"/>
      <c r="K44" s="82"/>
      <c r="L44" s="82"/>
    </row>
    <row r="45" spans="2:14" x14ac:dyDescent="0.25">
      <c r="C45" s="82"/>
      <c r="D45" s="83">
        <v>8</v>
      </c>
      <c r="E45" s="83">
        <f t="shared" si="0"/>
        <v>0</v>
      </c>
      <c r="F45" s="83">
        <f>E45*0.09</f>
        <v>0</v>
      </c>
      <c r="G45" s="83"/>
      <c r="H45" s="83"/>
      <c r="I45" s="83"/>
      <c r="J45" s="82"/>
      <c r="K45" s="82"/>
      <c r="L45" s="82"/>
    </row>
    <row r="46" spans="2:14" x14ac:dyDescent="0.25">
      <c r="C46" s="82"/>
      <c r="D46" s="83">
        <v>9</v>
      </c>
      <c r="E46" s="83">
        <f t="shared" si="0"/>
        <v>0</v>
      </c>
      <c r="F46" s="83">
        <f>E46*0.06</f>
        <v>0</v>
      </c>
      <c r="G46" s="83"/>
      <c r="H46" s="83"/>
      <c r="I46" s="83"/>
      <c r="J46" s="82"/>
      <c r="K46" s="82"/>
      <c r="L46" s="82"/>
    </row>
    <row r="47" spans="2:14" x14ac:dyDescent="0.25">
      <c r="C47" s="82"/>
      <c r="D47" s="83">
        <v>10</v>
      </c>
      <c r="E47" s="83">
        <f t="shared" si="0"/>
        <v>0</v>
      </c>
      <c r="F47" s="83">
        <f>E47*0.09</f>
        <v>0</v>
      </c>
      <c r="G47" s="83"/>
      <c r="H47" s="83"/>
      <c r="I47" s="83"/>
      <c r="J47" s="82"/>
      <c r="K47" s="82"/>
      <c r="L47" s="82"/>
    </row>
    <row r="48" spans="2:14" x14ac:dyDescent="0.25">
      <c r="C48" s="82"/>
      <c r="D48" s="83">
        <v>11</v>
      </c>
      <c r="E48" s="83">
        <f t="shared" si="0"/>
        <v>0</v>
      </c>
      <c r="F48" s="83">
        <f>E48*0.06</f>
        <v>0</v>
      </c>
      <c r="G48" s="83"/>
      <c r="H48" s="83"/>
      <c r="I48" s="83"/>
      <c r="J48" s="82"/>
      <c r="K48" s="82"/>
      <c r="L48" s="82"/>
    </row>
    <row r="49" spans="3:12" x14ac:dyDescent="0.25">
      <c r="C49" s="82"/>
      <c r="D49" s="83">
        <v>12</v>
      </c>
      <c r="E49" s="83">
        <f t="shared" si="0"/>
        <v>0</v>
      </c>
      <c r="F49" s="83">
        <f>E49*0.09</f>
        <v>0</v>
      </c>
      <c r="G49" s="83"/>
      <c r="H49" s="83"/>
      <c r="I49" s="83"/>
      <c r="J49" s="82"/>
      <c r="K49" s="82"/>
      <c r="L49" s="82"/>
    </row>
    <row r="50" spans="3:12" x14ac:dyDescent="0.25">
      <c r="C50" s="82"/>
      <c r="D50" s="83">
        <v>13</v>
      </c>
      <c r="E50" s="83">
        <f>COUNTIF(H21,TRUE)</f>
        <v>0</v>
      </c>
      <c r="F50" s="83">
        <f>E50*0.09</f>
        <v>0</v>
      </c>
      <c r="G50" s="83"/>
      <c r="H50" s="83"/>
      <c r="I50" s="83"/>
      <c r="J50" s="82"/>
      <c r="K50" s="82"/>
      <c r="L50" s="82"/>
    </row>
    <row r="51" spans="3:12" x14ac:dyDescent="0.25">
      <c r="C51" s="82"/>
      <c r="D51" s="82"/>
      <c r="E51" s="82"/>
      <c r="F51" s="82"/>
      <c r="G51" s="82"/>
      <c r="H51" s="82"/>
      <c r="I51" s="82"/>
      <c r="J51" s="82"/>
      <c r="K51" s="82"/>
      <c r="L51" s="82"/>
    </row>
  </sheetData>
  <sheetProtection sheet="1" selectLockedCells="1"/>
  <protectedRanges>
    <protectedRange sqref="H27:L27" name="Range1"/>
  </protectedRanges>
  <mergeCells count="53">
    <mergeCell ref="B1:M1"/>
    <mergeCell ref="E38:I38"/>
    <mergeCell ref="I37:L37"/>
    <mergeCell ref="D20:G20"/>
    <mergeCell ref="I20:L20"/>
    <mergeCell ref="D21:G21"/>
    <mergeCell ref="I21:L21"/>
    <mergeCell ref="D16:G16"/>
    <mergeCell ref="I16:L16"/>
    <mergeCell ref="D17:G17"/>
    <mergeCell ref="D18:G18"/>
    <mergeCell ref="I18:L18"/>
    <mergeCell ref="D19:G19"/>
    <mergeCell ref="I19:L19"/>
    <mergeCell ref="D13:G13"/>
    <mergeCell ref="I13:L13"/>
    <mergeCell ref="C2:M2"/>
    <mergeCell ref="D9:G9"/>
    <mergeCell ref="I9:L9"/>
    <mergeCell ref="D14:G14"/>
    <mergeCell ref="I14:L14"/>
    <mergeCell ref="D12:G12"/>
    <mergeCell ref="I12:L12"/>
    <mergeCell ref="C23:M23"/>
    <mergeCell ref="C24:M24"/>
    <mergeCell ref="C3:M3"/>
    <mergeCell ref="C4:M4"/>
    <mergeCell ref="D6:F6"/>
    <mergeCell ref="D7:F7"/>
    <mergeCell ref="D10:G10"/>
    <mergeCell ref="I10:L10"/>
    <mergeCell ref="D11:G11"/>
    <mergeCell ref="I11:L11"/>
    <mergeCell ref="D15:G15"/>
    <mergeCell ref="I15:L15"/>
    <mergeCell ref="I17:L17"/>
    <mergeCell ref="C26:E26"/>
    <mergeCell ref="C27:G27"/>
    <mergeCell ref="C28:G28"/>
    <mergeCell ref="C29:G29"/>
    <mergeCell ref="C30:G30"/>
    <mergeCell ref="C31:G31"/>
    <mergeCell ref="C32:G32"/>
    <mergeCell ref="C33:G33"/>
    <mergeCell ref="C34:G34"/>
    <mergeCell ref="H27:L27"/>
    <mergeCell ref="H28:L28"/>
    <mergeCell ref="H29:L29"/>
    <mergeCell ref="H30:L30"/>
    <mergeCell ref="H31:L31"/>
    <mergeCell ref="H32:L32"/>
    <mergeCell ref="H33:L33"/>
    <mergeCell ref="H34:L34"/>
  </mergeCells>
  <conditionalFormatting sqref="D10:G21">
    <cfRule type="expression" dxfId="19" priority="1">
      <formula>$H10</formula>
    </cfRule>
  </conditionalFormatting>
  <hyperlinks>
    <hyperlink ref="H27" r:id="rId1" xr:uid="{511DA5B1-4DB1-4C17-AED7-2111398C3C2A}"/>
    <hyperlink ref="H28" r:id="rId2" xr:uid="{728BA8C7-1181-4BF9-878D-2B443A89C516}"/>
    <hyperlink ref="H29" r:id="rId3" xr:uid="{8D36A399-1FEC-4994-85CF-11026AECA58A}"/>
    <hyperlink ref="H30" r:id="rId4" xr:uid="{EA10C705-DC0F-421A-87A0-1D1520311C0D}"/>
    <hyperlink ref="H31" r:id="rId5" xr:uid="{C85F1340-34AF-46B1-8C64-2F66CB138FA1}"/>
    <hyperlink ref="H32" r:id="rId6" location="/page=1" xr:uid="{699CF03C-C714-4A96-B132-B84E7B65B99D}"/>
    <hyperlink ref="H33" r:id="rId7" xr:uid="{DDC8366E-71FC-4B62-AB73-F213E720ED1E}"/>
    <hyperlink ref="H34" r:id="rId8" xr:uid="{B1D25361-9027-4331-960E-8B50591D480F}"/>
  </hyperlinks>
  <pageMargins left="0.7" right="0.7" top="0.75" bottom="0.75" header="0.3" footer="0.3"/>
  <pageSetup paperSize="9" orientation="portrait" verticalDpi="0" r:id="rId9"/>
  <headerFooter>
    <oddFooter>&amp;L_x000D_&amp;1#&amp;"Calibri"&amp;10&amp;K000000 LUT Group Confidential - Other information (3Y)</oddFooter>
  </headerFooter>
  <drawing r:id="rId10"/>
  <legacyDrawing r:id="rId11"/>
  <mc:AlternateContent xmlns:mc="http://schemas.openxmlformats.org/markup-compatibility/2006">
    <mc:Choice Requires="x14">
      <controls>
        <mc:AlternateContent xmlns:mc="http://schemas.openxmlformats.org/markup-compatibility/2006">
          <mc:Choice Requires="x14">
            <control shapeId="26627" r:id="rId12" name="Check Box 3">
              <controlPr defaultSize="0" autoFill="0" autoLine="0" autoPict="0">
                <anchor moveWithCells="1">
                  <from>
                    <xdr:col>7</xdr:col>
                    <xdr:colOff>295275</xdr:colOff>
                    <xdr:row>9</xdr:row>
                    <xdr:rowOff>85725</xdr:rowOff>
                  </from>
                  <to>
                    <xdr:col>7</xdr:col>
                    <xdr:colOff>628650</xdr:colOff>
                    <xdr:row>9</xdr:row>
                    <xdr:rowOff>304800</xdr:rowOff>
                  </to>
                </anchor>
              </controlPr>
            </control>
          </mc:Choice>
        </mc:AlternateContent>
        <mc:AlternateContent xmlns:mc="http://schemas.openxmlformats.org/markup-compatibility/2006">
          <mc:Choice Requires="x14">
            <control shapeId="26628" r:id="rId13" name="Check Box 4">
              <controlPr defaultSize="0" autoFill="0" autoLine="0" autoPict="0">
                <anchor moveWithCells="1">
                  <from>
                    <xdr:col>7</xdr:col>
                    <xdr:colOff>295275</xdr:colOff>
                    <xdr:row>10</xdr:row>
                    <xdr:rowOff>238125</xdr:rowOff>
                  </from>
                  <to>
                    <xdr:col>7</xdr:col>
                    <xdr:colOff>666750</xdr:colOff>
                    <xdr:row>10</xdr:row>
                    <xdr:rowOff>485775</xdr:rowOff>
                  </to>
                </anchor>
              </controlPr>
            </control>
          </mc:Choice>
        </mc:AlternateContent>
        <mc:AlternateContent xmlns:mc="http://schemas.openxmlformats.org/markup-compatibility/2006">
          <mc:Choice Requires="x14">
            <control shapeId="26630" r:id="rId14" name="Check Box 6">
              <controlPr defaultSize="0" autoFill="0" autoLine="0" autoPict="0">
                <anchor moveWithCells="1">
                  <from>
                    <xdr:col>7</xdr:col>
                    <xdr:colOff>295275</xdr:colOff>
                    <xdr:row>11</xdr:row>
                    <xdr:rowOff>57150</xdr:rowOff>
                  </from>
                  <to>
                    <xdr:col>7</xdr:col>
                    <xdr:colOff>733425</xdr:colOff>
                    <xdr:row>11</xdr:row>
                    <xdr:rowOff>304800</xdr:rowOff>
                  </to>
                </anchor>
              </controlPr>
            </control>
          </mc:Choice>
        </mc:AlternateContent>
        <mc:AlternateContent xmlns:mc="http://schemas.openxmlformats.org/markup-compatibility/2006">
          <mc:Choice Requires="x14">
            <control shapeId="26631" r:id="rId15" name="Check Box 7">
              <controlPr defaultSize="0" autoFill="0" autoLine="0" autoPict="0">
                <anchor moveWithCells="1">
                  <from>
                    <xdr:col>7</xdr:col>
                    <xdr:colOff>295275</xdr:colOff>
                    <xdr:row>12</xdr:row>
                    <xdr:rowOff>85725</xdr:rowOff>
                  </from>
                  <to>
                    <xdr:col>7</xdr:col>
                    <xdr:colOff>561975</xdr:colOff>
                    <xdr:row>12</xdr:row>
                    <xdr:rowOff>333375</xdr:rowOff>
                  </to>
                </anchor>
              </controlPr>
            </control>
          </mc:Choice>
        </mc:AlternateContent>
        <mc:AlternateContent xmlns:mc="http://schemas.openxmlformats.org/markup-compatibility/2006">
          <mc:Choice Requires="x14">
            <control shapeId="26632" r:id="rId16" name="Check Box 8">
              <controlPr defaultSize="0" autoFill="0" autoLine="0" autoPict="0">
                <anchor moveWithCells="1">
                  <from>
                    <xdr:col>7</xdr:col>
                    <xdr:colOff>276225</xdr:colOff>
                    <xdr:row>13</xdr:row>
                    <xdr:rowOff>66675</xdr:rowOff>
                  </from>
                  <to>
                    <xdr:col>7</xdr:col>
                    <xdr:colOff>638175</xdr:colOff>
                    <xdr:row>13</xdr:row>
                    <xdr:rowOff>333375</xdr:rowOff>
                  </to>
                </anchor>
              </controlPr>
            </control>
          </mc:Choice>
        </mc:AlternateContent>
        <mc:AlternateContent xmlns:mc="http://schemas.openxmlformats.org/markup-compatibility/2006">
          <mc:Choice Requires="x14">
            <control shapeId="26633" r:id="rId17" name="Check Box 9">
              <controlPr defaultSize="0" autoFill="0" autoLine="0" autoPict="0">
                <anchor moveWithCells="1">
                  <from>
                    <xdr:col>7</xdr:col>
                    <xdr:colOff>285750</xdr:colOff>
                    <xdr:row>14</xdr:row>
                    <xdr:rowOff>85725</xdr:rowOff>
                  </from>
                  <to>
                    <xdr:col>7</xdr:col>
                    <xdr:colOff>647700</xdr:colOff>
                    <xdr:row>14</xdr:row>
                    <xdr:rowOff>333375</xdr:rowOff>
                  </to>
                </anchor>
              </controlPr>
            </control>
          </mc:Choice>
        </mc:AlternateContent>
        <mc:AlternateContent xmlns:mc="http://schemas.openxmlformats.org/markup-compatibility/2006">
          <mc:Choice Requires="x14">
            <control shapeId="26634" r:id="rId18" name="Check Box 10">
              <controlPr defaultSize="0" autoFill="0" autoLine="0" autoPict="0">
                <anchor moveWithCells="1">
                  <from>
                    <xdr:col>7</xdr:col>
                    <xdr:colOff>276225</xdr:colOff>
                    <xdr:row>15</xdr:row>
                    <xdr:rowOff>161925</xdr:rowOff>
                  </from>
                  <to>
                    <xdr:col>7</xdr:col>
                    <xdr:colOff>771525</xdr:colOff>
                    <xdr:row>15</xdr:row>
                    <xdr:rowOff>400050</xdr:rowOff>
                  </to>
                </anchor>
              </controlPr>
            </control>
          </mc:Choice>
        </mc:AlternateContent>
        <mc:AlternateContent xmlns:mc="http://schemas.openxmlformats.org/markup-compatibility/2006">
          <mc:Choice Requires="x14">
            <control shapeId="26635" r:id="rId19" name="Check Box 11">
              <controlPr defaultSize="0" autoFill="0" autoLine="0" autoPict="0">
                <anchor moveWithCells="1">
                  <from>
                    <xdr:col>7</xdr:col>
                    <xdr:colOff>285750</xdr:colOff>
                    <xdr:row>16</xdr:row>
                    <xdr:rowOff>238125</xdr:rowOff>
                  </from>
                  <to>
                    <xdr:col>7</xdr:col>
                    <xdr:colOff>638175</xdr:colOff>
                    <xdr:row>16</xdr:row>
                    <xdr:rowOff>476250</xdr:rowOff>
                  </to>
                </anchor>
              </controlPr>
            </control>
          </mc:Choice>
        </mc:AlternateContent>
        <mc:AlternateContent xmlns:mc="http://schemas.openxmlformats.org/markup-compatibility/2006">
          <mc:Choice Requires="x14">
            <control shapeId="26636" r:id="rId20" name="Check Box 12">
              <controlPr defaultSize="0" autoFill="0" autoLine="0" autoPict="0">
                <anchor moveWithCells="1">
                  <from>
                    <xdr:col>7</xdr:col>
                    <xdr:colOff>285750</xdr:colOff>
                    <xdr:row>17</xdr:row>
                    <xdr:rowOff>247650</xdr:rowOff>
                  </from>
                  <to>
                    <xdr:col>7</xdr:col>
                    <xdr:colOff>666750</xdr:colOff>
                    <xdr:row>17</xdr:row>
                    <xdr:rowOff>495300</xdr:rowOff>
                  </to>
                </anchor>
              </controlPr>
            </control>
          </mc:Choice>
        </mc:AlternateContent>
        <mc:AlternateContent xmlns:mc="http://schemas.openxmlformats.org/markup-compatibility/2006">
          <mc:Choice Requires="x14">
            <control shapeId="26637" r:id="rId21" name="Check Box 13">
              <controlPr defaultSize="0" autoFill="0" autoLine="0" autoPict="0">
                <anchor moveWithCells="1">
                  <from>
                    <xdr:col>7</xdr:col>
                    <xdr:colOff>276225</xdr:colOff>
                    <xdr:row>18</xdr:row>
                    <xdr:rowOff>285750</xdr:rowOff>
                  </from>
                  <to>
                    <xdr:col>7</xdr:col>
                    <xdr:colOff>685800</xdr:colOff>
                    <xdr:row>18</xdr:row>
                    <xdr:rowOff>514350</xdr:rowOff>
                  </to>
                </anchor>
              </controlPr>
            </control>
          </mc:Choice>
        </mc:AlternateContent>
        <mc:AlternateContent xmlns:mc="http://schemas.openxmlformats.org/markup-compatibility/2006">
          <mc:Choice Requires="x14">
            <control shapeId="26638" r:id="rId22" name="Check Box 14">
              <controlPr defaultSize="0" autoFill="0" autoLine="0" autoPict="0">
                <anchor moveWithCells="1">
                  <from>
                    <xdr:col>7</xdr:col>
                    <xdr:colOff>276225</xdr:colOff>
                    <xdr:row>19</xdr:row>
                    <xdr:rowOff>171450</xdr:rowOff>
                  </from>
                  <to>
                    <xdr:col>7</xdr:col>
                    <xdr:colOff>695325</xdr:colOff>
                    <xdr:row>19</xdr:row>
                    <xdr:rowOff>438150</xdr:rowOff>
                  </to>
                </anchor>
              </controlPr>
            </control>
          </mc:Choice>
        </mc:AlternateContent>
        <mc:AlternateContent xmlns:mc="http://schemas.openxmlformats.org/markup-compatibility/2006">
          <mc:Choice Requires="x14">
            <control shapeId="26640" r:id="rId23" name="Check Box 16">
              <controlPr defaultSize="0" autoFill="0" autoLine="0" autoPict="0">
                <anchor moveWithCells="1">
                  <from>
                    <xdr:col>7</xdr:col>
                    <xdr:colOff>276225</xdr:colOff>
                    <xdr:row>20</xdr:row>
                    <xdr:rowOff>219075</xdr:rowOff>
                  </from>
                  <to>
                    <xdr:col>7</xdr:col>
                    <xdr:colOff>638175</xdr:colOff>
                    <xdr:row>20</xdr:row>
                    <xdr:rowOff>552450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206E0-E1B2-4B10-97D1-135438B8F03E}">
  <dimension ref="A1:T78"/>
  <sheetViews>
    <sheetView showGridLines="0" topLeftCell="B1" zoomScaleNormal="100" workbookViewId="0">
      <pane ySplit="1" topLeftCell="A39" activePane="bottomLeft" state="frozen"/>
      <selection pane="bottomLeft" activeCell="H46" sqref="H46:L46"/>
    </sheetView>
  </sheetViews>
  <sheetFormatPr defaultRowHeight="15" x14ac:dyDescent="0.25"/>
  <cols>
    <col min="1" max="1" width="8.5703125" customWidth="1"/>
    <col min="2" max="2" width="8.85546875" customWidth="1"/>
    <col min="6" max="6" width="13.5703125" customWidth="1"/>
    <col min="7" max="7" width="28.140625" customWidth="1"/>
    <col min="8" max="8" width="11.5703125" customWidth="1"/>
    <col min="10" max="10" width="10.42578125" customWidth="1"/>
    <col min="12" max="12" width="7.85546875" customWidth="1"/>
    <col min="13" max="13" width="12.85546875" customWidth="1"/>
    <col min="14" max="14" width="8.28515625" customWidth="1"/>
    <col min="15" max="15" width="9" customWidth="1"/>
    <col min="16" max="16" width="21.7109375" customWidth="1"/>
  </cols>
  <sheetData>
    <row r="1" spans="1:20" ht="70.5" customHeight="1" x14ac:dyDescent="0.25"/>
    <row r="2" spans="1:20" ht="31.5" customHeight="1" x14ac:dyDescent="0.45">
      <c r="B2" s="67"/>
      <c r="C2" s="189" t="s">
        <v>11</v>
      </c>
      <c r="D2" s="189"/>
      <c r="E2" s="189"/>
      <c r="F2" s="189"/>
      <c r="G2" s="189"/>
      <c r="H2" s="189"/>
      <c r="I2" s="189"/>
      <c r="J2" s="189"/>
      <c r="K2" s="189"/>
      <c r="L2" s="189"/>
      <c r="M2" s="189"/>
      <c r="N2" s="69"/>
    </row>
    <row r="3" spans="1:20" ht="21" customHeight="1" x14ac:dyDescent="0.25">
      <c r="B3" s="4"/>
      <c r="C3" s="4"/>
      <c r="D3" s="4"/>
      <c r="E3" s="4"/>
      <c r="F3" s="218"/>
      <c r="G3" s="218"/>
      <c r="H3" s="218"/>
      <c r="I3" s="4"/>
      <c r="J3" s="4"/>
      <c r="K3" s="4"/>
      <c r="L3" s="4"/>
      <c r="M3" s="3"/>
      <c r="N3" s="3"/>
    </row>
    <row r="4" spans="1:20" ht="84.95" customHeight="1" x14ac:dyDescent="0.25">
      <c r="A4" s="20"/>
      <c r="B4" s="4"/>
      <c r="C4" s="188" t="s">
        <v>193</v>
      </c>
      <c r="D4" s="188"/>
      <c r="E4" s="188"/>
      <c r="F4" s="188"/>
      <c r="G4" s="188"/>
      <c r="H4" s="188"/>
      <c r="I4" s="188"/>
      <c r="J4" s="188"/>
      <c r="K4" s="188"/>
      <c r="L4" s="188"/>
      <c r="M4" s="188"/>
      <c r="N4" s="49"/>
    </row>
    <row r="5" spans="1:20" ht="18.600000000000001" customHeight="1" x14ac:dyDescent="0.25">
      <c r="A5" s="20"/>
      <c r="B5" s="4"/>
      <c r="C5" s="188" t="s">
        <v>194</v>
      </c>
      <c r="D5" s="188"/>
      <c r="E5" s="188"/>
      <c r="F5" s="188"/>
      <c r="G5" s="188"/>
      <c r="H5" s="188"/>
      <c r="I5" s="188"/>
      <c r="J5" s="188"/>
      <c r="K5" s="188"/>
      <c r="L5" s="188"/>
      <c r="M5" s="188"/>
      <c r="N5" s="49"/>
    </row>
    <row r="6" spans="1:20" ht="15" customHeight="1" x14ac:dyDescent="0.25">
      <c r="A6" s="20"/>
      <c r="B6" s="4"/>
      <c r="C6" s="49"/>
      <c r="D6" s="49"/>
      <c r="E6" s="49"/>
      <c r="F6" s="49"/>
      <c r="G6" s="49"/>
      <c r="H6" s="49"/>
      <c r="I6" s="49"/>
      <c r="J6" s="49"/>
      <c r="K6" s="49"/>
      <c r="L6" s="49"/>
      <c r="M6" s="49"/>
      <c r="N6" s="49"/>
    </row>
    <row r="7" spans="1:20" ht="15.95" customHeight="1" x14ac:dyDescent="0.3">
      <c r="B7" s="4"/>
      <c r="C7" s="53"/>
      <c r="D7" s="190" t="s">
        <v>17</v>
      </c>
      <c r="E7" s="190"/>
      <c r="F7" s="190"/>
      <c r="G7" s="47"/>
      <c r="H7" s="53"/>
      <c r="I7" s="53"/>
      <c r="J7" s="4"/>
      <c r="K7" s="4"/>
      <c r="L7" s="4"/>
      <c r="M7" s="3"/>
      <c r="N7" s="3"/>
    </row>
    <row r="8" spans="1:20" ht="15" customHeight="1" x14ac:dyDescent="0.3">
      <c r="B8" s="3"/>
      <c r="C8" s="3"/>
      <c r="D8" s="191" t="s">
        <v>18</v>
      </c>
      <c r="E8" s="191"/>
      <c r="F8" s="191"/>
      <c r="G8" s="39"/>
      <c r="H8" s="3"/>
      <c r="I8" s="3"/>
      <c r="J8" s="21"/>
      <c r="K8" s="211"/>
      <c r="L8" s="212"/>
      <c r="M8" s="213"/>
      <c r="N8" s="3"/>
    </row>
    <row r="9" spans="1:20" ht="15" customHeight="1" x14ac:dyDescent="0.3">
      <c r="B9" s="3"/>
      <c r="C9" s="3"/>
      <c r="D9" s="39"/>
      <c r="E9" s="39"/>
      <c r="F9" s="39"/>
      <c r="G9" s="39"/>
      <c r="H9" s="3"/>
      <c r="I9" s="3"/>
      <c r="J9" s="21"/>
      <c r="K9" s="21"/>
      <c r="L9" s="21"/>
      <c r="M9" s="21"/>
      <c r="N9" s="3"/>
      <c r="Q9" s="36"/>
      <c r="R9" s="36"/>
    </row>
    <row r="10" spans="1:20" ht="15" customHeight="1" x14ac:dyDescent="0.3">
      <c r="B10" s="3"/>
      <c r="C10" s="3"/>
      <c r="D10" s="172" t="s">
        <v>7</v>
      </c>
      <c r="E10" s="172"/>
      <c r="F10" s="172"/>
      <c r="G10" s="172"/>
      <c r="H10" s="172"/>
      <c r="I10" s="172"/>
      <c r="J10" s="172"/>
      <c r="K10" s="172"/>
      <c r="L10" s="172"/>
      <c r="M10" s="21"/>
      <c r="N10" s="3"/>
      <c r="Q10" s="36"/>
      <c r="R10" s="36"/>
    </row>
    <row r="11" spans="1:20" x14ac:dyDescent="0.25">
      <c r="B11" s="3"/>
      <c r="C11" s="17"/>
      <c r="D11" s="17"/>
      <c r="E11" s="17"/>
      <c r="F11" s="17"/>
      <c r="G11" s="17"/>
      <c r="H11" s="17"/>
      <c r="I11" s="18"/>
      <c r="J11" s="19"/>
      <c r="K11" s="17"/>
      <c r="L11" s="17"/>
      <c r="M11" s="17"/>
      <c r="N11" s="17"/>
      <c r="Q11" s="52"/>
      <c r="R11" s="52"/>
      <c r="S11" s="14"/>
      <c r="T11" s="14"/>
    </row>
    <row r="12" spans="1:20" x14ac:dyDescent="0.25">
      <c r="B12" s="3"/>
      <c r="C12" s="17"/>
      <c r="D12" s="219" t="s">
        <v>15</v>
      </c>
      <c r="E12" s="220"/>
      <c r="F12" s="220"/>
      <c r="G12" s="220"/>
      <c r="H12" s="48" t="s">
        <v>170</v>
      </c>
      <c r="I12" s="221" t="s">
        <v>288</v>
      </c>
      <c r="J12" s="221"/>
      <c r="K12" s="221"/>
      <c r="L12" s="222"/>
      <c r="M12" s="17"/>
      <c r="N12" s="17"/>
      <c r="Q12" s="52"/>
      <c r="R12" s="52"/>
      <c r="S12" s="14"/>
      <c r="T12" s="14"/>
    </row>
    <row r="13" spans="1:20" ht="45.6" customHeight="1" x14ac:dyDescent="0.25">
      <c r="B13" s="3"/>
      <c r="C13" s="17"/>
      <c r="D13" s="195" t="s">
        <v>271</v>
      </c>
      <c r="E13" s="196"/>
      <c r="F13" s="196"/>
      <c r="G13" s="196"/>
      <c r="H13" s="86" t="b">
        <v>0</v>
      </c>
      <c r="I13" s="203"/>
      <c r="J13" s="203"/>
      <c r="K13" s="203"/>
      <c r="L13" s="204"/>
      <c r="M13" s="17"/>
      <c r="N13" s="17"/>
      <c r="Q13" s="52"/>
      <c r="R13" s="52"/>
      <c r="S13" s="14"/>
      <c r="T13" s="14"/>
    </row>
    <row r="14" spans="1:20" ht="30.75" customHeight="1" x14ac:dyDescent="0.25">
      <c r="B14" s="3"/>
      <c r="C14" s="17"/>
      <c r="D14" s="195" t="s">
        <v>131</v>
      </c>
      <c r="E14" s="196"/>
      <c r="F14" s="196"/>
      <c r="G14" s="196"/>
      <c r="H14" s="86" t="b">
        <v>0</v>
      </c>
      <c r="I14" s="203"/>
      <c r="J14" s="203"/>
      <c r="K14" s="203"/>
      <c r="L14" s="204"/>
      <c r="M14" s="17"/>
      <c r="N14" s="17"/>
      <c r="Q14" s="52"/>
      <c r="R14" s="52"/>
      <c r="S14" s="14"/>
      <c r="T14" s="14"/>
    </row>
    <row r="15" spans="1:20" ht="45.95" customHeight="1" x14ac:dyDescent="0.25">
      <c r="B15" s="3"/>
      <c r="C15" s="17"/>
      <c r="D15" s="195" t="s">
        <v>108</v>
      </c>
      <c r="E15" s="196"/>
      <c r="F15" s="196"/>
      <c r="G15" s="196"/>
      <c r="H15" s="86" t="b">
        <v>0</v>
      </c>
      <c r="I15" s="203"/>
      <c r="J15" s="203"/>
      <c r="K15" s="203"/>
      <c r="L15" s="204"/>
      <c r="M15" s="17"/>
      <c r="N15" s="17"/>
      <c r="Q15" s="52"/>
      <c r="R15" s="52"/>
      <c r="S15" s="14"/>
      <c r="T15" s="14"/>
    </row>
    <row r="16" spans="1:20" ht="60" customHeight="1" x14ac:dyDescent="0.25">
      <c r="B16" s="3"/>
      <c r="C16" s="17"/>
      <c r="D16" s="197" t="s">
        <v>132</v>
      </c>
      <c r="E16" s="198"/>
      <c r="F16" s="198"/>
      <c r="G16" s="198"/>
      <c r="H16" s="87" t="b">
        <v>0</v>
      </c>
      <c r="I16" s="201"/>
      <c r="J16" s="201"/>
      <c r="K16" s="201"/>
      <c r="L16" s="202"/>
      <c r="M16" s="17"/>
      <c r="N16" s="17"/>
      <c r="Q16" s="52"/>
      <c r="R16" s="52"/>
      <c r="S16" s="14"/>
      <c r="T16" s="14"/>
    </row>
    <row r="17" spans="2:20" ht="15.6" customHeight="1" x14ac:dyDescent="0.25">
      <c r="B17" s="3"/>
      <c r="C17" s="17"/>
      <c r="D17" s="49"/>
      <c r="E17" s="49"/>
      <c r="F17" s="49"/>
      <c r="G17" s="49"/>
      <c r="H17" s="54"/>
      <c r="I17" s="55"/>
      <c r="J17" s="55"/>
      <c r="K17" s="55"/>
      <c r="L17" s="55"/>
      <c r="M17" s="17"/>
      <c r="N17" s="17"/>
      <c r="Q17" s="52"/>
      <c r="R17" s="52"/>
      <c r="S17" s="14"/>
      <c r="T17" s="14"/>
    </row>
    <row r="18" spans="2:20" ht="14.1" customHeight="1" x14ac:dyDescent="0.25">
      <c r="B18" s="3"/>
      <c r="C18" s="17"/>
      <c r="D18" s="207" t="s">
        <v>8</v>
      </c>
      <c r="E18" s="207"/>
      <c r="F18" s="207"/>
      <c r="G18" s="207"/>
      <c r="H18" s="207"/>
      <c r="I18" s="207"/>
      <c r="J18" s="207"/>
      <c r="K18" s="207"/>
      <c r="L18" s="207"/>
      <c r="M18" s="17"/>
      <c r="N18" s="17"/>
      <c r="Q18" s="52"/>
      <c r="R18" s="52"/>
      <c r="S18" s="14"/>
      <c r="T18" s="14"/>
    </row>
    <row r="19" spans="2:20" ht="13.5" customHeight="1" x14ac:dyDescent="0.25">
      <c r="B19" s="3"/>
      <c r="C19" s="17"/>
      <c r="D19" s="49"/>
      <c r="E19" s="49"/>
      <c r="F19" s="49"/>
      <c r="G19" s="49"/>
      <c r="H19" s="54"/>
      <c r="I19" s="55"/>
      <c r="J19" s="55"/>
      <c r="K19" s="55"/>
      <c r="L19" s="55"/>
      <c r="M19" s="17"/>
      <c r="N19" s="17"/>
      <c r="Q19" s="52"/>
      <c r="R19" s="52"/>
      <c r="S19" s="14"/>
      <c r="T19" s="14"/>
    </row>
    <row r="20" spans="2:20" x14ac:dyDescent="0.25">
      <c r="B20" s="3"/>
      <c r="C20" s="17"/>
      <c r="D20" s="199" t="s">
        <v>15</v>
      </c>
      <c r="E20" s="200"/>
      <c r="F20" s="200"/>
      <c r="G20" s="200"/>
      <c r="H20" s="88" t="s">
        <v>170</v>
      </c>
      <c r="I20" s="205" t="s">
        <v>288</v>
      </c>
      <c r="J20" s="205"/>
      <c r="K20" s="205"/>
      <c r="L20" s="206"/>
      <c r="M20" s="17"/>
      <c r="N20" s="17"/>
      <c r="Q20" s="52"/>
      <c r="R20" s="52"/>
      <c r="S20" s="14"/>
      <c r="T20" s="14"/>
    </row>
    <row r="21" spans="2:20" ht="35.1" customHeight="1" x14ac:dyDescent="0.25">
      <c r="B21" s="3"/>
      <c r="C21" s="17"/>
      <c r="D21" s="195" t="s">
        <v>109</v>
      </c>
      <c r="E21" s="196"/>
      <c r="F21" s="196"/>
      <c r="G21" s="196"/>
      <c r="H21" s="86" t="b">
        <v>0</v>
      </c>
      <c r="I21" s="203"/>
      <c r="J21" s="203"/>
      <c r="K21" s="203"/>
      <c r="L21" s="204"/>
      <c r="M21" s="17"/>
      <c r="N21" s="17"/>
      <c r="Q21" s="52"/>
      <c r="R21" s="52"/>
      <c r="S21" s="14"/>
      <c r="T21" s="14"/>
    </row>
    <row r="22" spans="2:20" ht="60" customHeight="1" x14ac:dyDescent="0.25">
      <c r="B22" s="3"/>
      <c r="C22" s="17"/>
      <c r="D22" s="197" t="s">
        <v>272</v>
      </c>
      <c r="E22" s="198"/>
      <c r="F22" s="198"/>
      <c r="G22" s="198"/>
      <c r="H22" s="87" t="b">
        <v>0</v>
      </c>
      <c r="I22" s="201"/>
      <c r="J22" s="201"/>
      <c r="K22" s="201"/>
      <c r="L22" s="202"/>
      <c r="M22" s="17"/>
      <c r="N22" s="17"/>
      <c r="Q22" s="52"/>
      <c r="R22" s="52"/>
      <c r="S22" s="14"/>
      <c r="T22" s="14"/>
    </row>
    <row r="23" spans="2:20" ht="32.450000000000003" customHeight="1" x14ac:dyDescent="0.25">
      <c r="B23" s="3"/>
      <c r="C23" s="17"/>
      <c r="D23" s="195" t="s">
        <v>10</v>
      </c>
      <c r="E23" s="196"/>
      <c r="F23" s="196"/>
      <c r="G23" s="196"/>
      <c r="H23" s="86" t="b">
        <v>0</v>
      </c>
      <c r="I23" s="203"/>
      <c r="J23" s="203"/>
      <c r="K23" s="203"/>
      <c r="L23" s="204"/>
      <c r="M23" s="17"/>
      <c r="N23" s="17"/>
      <c r="Q23" s="52"/>
      <c r="R23" s="52"/>
      <c r="S23" s="14"/>
      <c r="T23" s="14"/>
    </row>
    <row r="24" spans="2:20" ht="35.450000000000003" customHeight="1" x14ac:dyDescent="0.25">
      <c r="B24" s="3"/>
      <c r="C24" s="17"/>
      <c r="D24" s="208" t="s">
        <v>111</v>
      </c>
      <c r="E24" s="209"/>
      <c r="F24" s="209"/>
      <c r="G24" s="209"/>
      <c r="H24" s="89" t="b">
        <v>0</v>
      </c>
      <c r="I24" s="192"/>
      <c r="J24" s="192"/>
      <c r="K24" s="192"/>
      <c r="L24" s="193"/>
      <c r="M24" s="17"/>
      <c r="N24" s="17"/>
      <c r="Q24" s="52"/>
      <c r="R24" s="52"/>
      <c r="S24" s="14"/>
      <c r="T24" s="14"/>
    </row>
    <row r="25" spans="2:20" ht="15" customHeight="1" x14ac:dyDescent="0.25">
      <c r="B25" s="3"/>
      <c r="C25" s="17"/>
      <c r="D25" s="49"/>
      <c r="E25" s="49"/>
      <c r="F25" s="49"/>
      <c r="G25" s="49"/>
      <c r="H25" s="54"/>
      <c r="I25" s="55"/>
      <c r="J25" s="55"/>
      <c r="K25" s="55"/>
      <c r="L25" s="55"/>
      <c r="M25" s="17"/>
      <c r="N25" s="17"/>
      <c r="Q25" s="52"/>
      <c r="R25" s="52"/>
      <c r="S25" s="14"/>
      <c r="T25" s="14"/>
    </row>
    <row r="26" spans="2:20" ht="15" customHeight="1" x14ac:dyDescent="0.25">
      <c r="B26" s="3"/>
      <c r="C26" s="17"/>
      <c r="D26" s="207" t="s">
        <v>9</v>
      </c>
      <c r="E26" s="207"/>
      <c r="F26" s="207"/>
      <c r="G26" s="207"/>
      <c r="H26" s="207"/>
      <c r="I26" s="207"/>
      <c r="J26" s="207"/>
      <c r="K26" s="207"/>
      <c r="L26" s="207"/>
      <c r="M26" s="17"/>
      <c r="N26" s="17"/>
      <c r="Q26" s="52"/>
      <c r="R26" s="52"/>
      <c r="S26" s="14"/>
      <c r="T26" s="14"/>
    </row>
    <row r="27" spans="2:20" ht="15.6" customHeight="1" x14ac:dyDescent="0.25">
      <c r="B27" s="3"/>
      <c r="C27" s="17"/>
      <c r="D27" s="49"/>
      <c r="E27" s="49"/>
      <c r="F27" s="49"/>
      <c r="G27" s="49"/>
      <c r="H27" s="54"/>
      <c r="I27" s="55"/>
      <c r="J27" s="55"/>
      <c r="K27" s="55"/>
      <c r="L27" s="55"/>
      <c r="M27" s="17"/>
      <c r="N27" s="17"/>
      <c r="Q27" s="52"/>
      <c r="R27" s="52"/>
      <c r="S27" s="14"/>
      <c r="T27" s="14"/>
    </row>
    <row r="28" spans="2:20" x14ac:dyDescent="0.25">
      <c r="B28" s="3"/>
      <c r="C28" s="17"/>
      <c r="D28" s="199" t="s">
        <v>15</v>
      </c>
      <c r="E28" s="200"/>
      <c r="F28" s="200"/>
      <c r="G28" s="200"/>
      <c r="H28" s="88" t="s">
        <v>170</v>
      </c>
      <c r="I28" s="205" t="s">
        <v>288</v>
      </c>
      <c r="J28" s="205"/>
      <c r="K28" s="205"/>
      <c r="L28" s="206"/>
      <c r="M28" s="17"/>
      <c r="N28" s="17"/>
      <c r="Q28" s="52"/>
      <c r="R28" s="52"/>
      <c r="S28" s="14"/>
      <c r="T28" s="14"/>
    </row>
    <row r="29" spans="2:20" ht="35.450000000000003" customHeight="1" x14ac:dyDescent="0.25">
      <c r="B29" s="3"/>
      <c r="C29" s="17"/>
      <c r="D29" s="197" t="s">
        <v>273</v>
      </c>
      <c r="E29" s="198"/>
      <c r="F29" s="198"/>
      <c r="G29" s="198"/>
      <c r="H29" s="87" t="b">
        <v>0</v>
      </c>
      <c r="I29" s="201"/>
      <c r="J29" s="201"/>
      <c r="K29" s="201"/>
      <c r="L29" s="202"/>
      <c r="M29" s="17"/>
      <c r="N29" s="17"/>
      <c r="Q29" s="52"/>
      <c r="R29" s="52"/>
      <c r="S29" s="14"/>
      <c r="T29" s="14"/>
    </row>
    <row r="30" spans="2:20" ht="33" customHeight="1" x14ac:dyDescent="0.25">
      <c r="B30" s="3"/>
      <c r="C30" s="17"/>
      <c r="D30" s="197" t="s">
        <v>279</v>
      </c>
      <c r="E30" s="198"/>
      <c r="F30" s="198"/>
      <c r="G30" s="198"/>
      <c r="H30" s="87" t="b">
        <v>0</v>
      </c>
      <c r="I30" s="201"/>
      <c r="J30" s="201"/>
      <c r="K30" s="201"/>
      <c r="L30" s="202"/>
      <c r="M30" s="17"/>
      <c r="N30" s="17"/>
      <c r="Q30" s="52"/>
      <c r="R30" s="52"/>
      <c r="S30" s="14"/>
      <c r="T30" s="14"/>
    </row>
    <row r="31" spans="2:20" ht="30.6" customHeight="1" x14ac:dyDescent="0.25">
      <c r="B31" s="3"/>
      <c r="C31" s="17"/>
      <c r="D31" s="195" t="s">
        <v>110</v>
      </c>
      <c r="E31" s="196"/>
      <c r="F31" s="196"/>
      <c r="G31" s="196"/>
      <c r="H31" s="86" t="b">
        <v>0</v>
      </c>
      <c r="I31" s="203"/>
      <c r="J31" s="203"/>
      <c r="K31" s="203"/>
      <c r="L31" s="204"/>
      <c r="M31" s="17"/>
      <c r="N31" s="17"/>
      <c r="Q31" s="52"/>
      <c r="R31" s="52"/>
      <c r="S31" s="14"/>
      <c r="T31" s="14"/>
    </row>
    <row r="32" spans="2:20" ht="45" customHeight="1" x14ac:dyDescent="0.25">
      <c r="B32" s="3"/>
      <c r="C32" s="17"/>
      <c r="D32" s="214" t="s">
        <v>292</v>
      </c>
      <c r="E32" s="215"/>
      <c r="F32" s="215"/>
      <c r="G32" s="215"/>
      <c r="H32" s="90" t="b">
        <v>0</v>
      </c>
      <c r="I32" s="216"/>
      <c r="J32" s="216"/>
      <c r="K32" s="216"/>
      <c r="L32" s="217"/>
      <c r="M32" s="17"/>
      <c r="N32" s="17"/>
      <c r="Q32" s="52"/>
      <c r="R32" s="52"/>
      <c r="S32" s="14"/>
      <c r="T32" s="14"/>
    </row>
    <row r="33" spans="2:20" ht="46.5" customHeight="1" x14ac:dyDescent="0.25">
      <c r="B33" s="3"/>
      <c r="C33" s="17"/>
      <c r="D33" s="197" t="s">
        <v>112</v>
      </c>
      <c r="E33" s="198"/>
      <c r="F33" s="198"/>
      <c r="G33" s="198"/>
      <c r="H33" s="87" t="b">
        <v>0</v>
      </c>
      <c r="I33" s="201"/>
      <c r="J33" s="201"/>
      <c r="K33" s="201"/>
      <c r="L33" s="202"/>
      <c r="M33" s="17"/>
      <c r="N33" s="17"/>
      <c r="Q33" s="52"/>
      <c r="R33" s="52"/>
      <c r="S33" s="14"/>
      <c r="T33" s="14"/>
    </row>
    <row r="34" spans="2:20" ht="32.450000000000003" customHeight="1" x14ac:dyDescent="0.25">
      <c r="B34" s="3"/>
      <c r="C34" s="17"/>
      <c r="D34" s="195" t="s">
        <v>113</v>
      </c>
      <c r="E34" s="196"/>
      <c r="F34" s="196"/>
      <c r="G34" s="196"/>
      <c r="H34" s="86" t="b">
        <v>0</v>
      </c>
      <c r="I34" s="203"/>
      <c r="J34" s="203"/>
      <c r="K34" s="203"/>
      <c r="L34" s="204"/>
      <c r="M34" s="17"/>
      <c r="N34" s="17"/>
      <c r="Q34" s="52"/>
      <c r="R34" s="52"/>
      <c r="S34" s="14"/>
      <c r="T34" s="14"/>
    </row>
    <row r="35" spans="2:20" ht="30" customHeight="1" x14ac:dyDescent="0.25">
      <c r="B35" s="3"/>
      <c r="C35" s="17"/>
      <c r="D35" s="195" t="s">
        <v>297</v>
      </c>
      <c r="E35" s="196"/>
      <c r="F35" s="196"/>
      <c r="G35" s="196"/>
      <c r="H35" s="86" t="b">
        <v>0</v>
      </c>
      <c r="I35" s="203"/>
      <c r="J35" s="203"/>
      <c r="K35" s="203"/>
      <c r="L35" s="204"/>
      <c r="M35" s="17"/>
      <c r="N35" s="17"/>
      <c r="Q35" s="52"/>
      <c r="R35" s="52"/>
      <c r="S35" s="14"/>
      <c r="T35" s="14"/>
    </row>
    <row r="36" spans="2:20" ht="30.6" customHeight="1" x14ac:dyDescent="0.25">
      <c r="B36" s="3"/>
      <c r="C36" s="17"/>
      <c r="D36" s="208" t="s">
        <v>298</v>
      </c>
      <c r="E36" s="209"/>
      <c r="F36" s="209"/>
      <c r="G36" s="209"/>
      <c r="H36" s="89" t="b">
        <v>0</v>
      </c>
      <c r="I36" s="192"/>
      <c r="J36" s="192"/>
      <c r="K36" s="192"/>
      <c r="L36" s="193"/>
      <c r="M36" s="17"/>
      <c r="N36" s="17"/>
      <c r="Q36" s="52"/>
      <c r="R36" s="52"/>
      <c r="S36" s="14"/>
      <c r="T36" s="14"/>
    </row>
    <row r="37" spans="2:20" x14ac:dyDescent="0.25">
      <c r="B37" s="3"/>
      <c r="C37" s="17"/>
      <c r="D37" s="188"/>
      <c r="E37" s="188"/>
      <c r="F37" s="188"/>
      <c r="G37" s="188"/>
      <c r="H37" s="54"/>
      <c r="I37" s="194"/>
      <c r="J37" s="194"/>
      <c r="K37" s="194"/>
      <c r="L37" s="194"/>
      <c r="M37" s="17"/>
      <c r="N37" s="17"/>
      <c r="Q37" s="52"/>
      <c r="R37" s="52"/>
      <c r="S37" s="14"/>
      <c r="T37" s="14"/>
    </row>
    <row r="38" spans="2:20" x14ac:dyDescent="0.25">
      <c r="B38" s="3"/>
      <c r="C38" s="17"/>
      <c r="D38" s="188"/>
      <c r="E38" s="188"/>
      <c r="F38" s="188"/>
      <c r="G38" s="188"/>
      <c r="H38" s="54"/>
      <c r="I38" s="194"/>
      <c r="J38" s="194"/>
      <c r="K38" s="194"/>
      <c r="L38" s="194"/>
      <c r="M38" s="17"/>
      <c r="N38" s="17"/>
      <c r="Q38" s="52"/>
      <c r="R38" s="52"/>
      <c r="S38" s="14"/>
      <c r="T38" s="14"/>
    </row>
    <row r="39" spans="2:20" ht="259.5" customHeight="1" x14ac:dyDescent="0.25">
      <c r="B39" s="3"/>
      <c r="C39" s="188" t="s">
        <v>195</v>
      </c>
      <c r="D39" s="188"/>
      <c r="E39" s="188"/>
      <c r="F39" s="188"/>
      <c r="G39" s="188"/>
      <c r="H39" s="188"/>
      <c r="I39" s="188"/>
      <c r="J39" s="188"/>
      <c r="K39" s="188"/>
      <c r="L39" s="188"/>
      <c r="M39" s="188"/>
      <c r="N39" s="17"/>
      <c r="Q39" s="52"/>
      <c r="R39" s="52"/>
      <c r="S39" s="14"/>
      <c r="T39" s="14"/>
    </row>
    <row r="40" spans="2:20" x14ac:dyDescent="0.25">
      <c r="B40" s="3"/>
      <c r="C40" s="17"/>
      <c r="D40" s="188"/>
      <c r="E40" s="188"/>
      <c r="F40" s="188"/>
      <c r="G40" s="188"/>
      <c r="H40" s="54"/>
      <c r="I40" s="194"/>
      <c r="J40" s="194"/>
      <c r="K40" s="194"/>
      <c r="L40" s="194"/>
      <c r="M40" s="17"/>
      <c r="N40" s="17"/>
      <c r="Q40" s="52"/>
      <c r="R40" s="52"/>
      <c r="S40" s="14"/>
      <c r="T40" s="14"/>
    </row>
    <row r="41" spans="2:20" ht="21.6" customHeight="1" x14ac:dyDescent="0.25">
      <c r="B41" s="3"/>
      <c r="C41" s="187" t="s">
        <v>172</v>
      </c>
      <c r="D41" s="187"/>
      <c r="E41" s="187"/>
      <c r="F41" s="49"/>
      <c r="G41" s="49"/>
      <c r="H41" s="54"/>
      <c r="I41" s="55"/>
      <c r="J41" s="55"/>
      <c r="K41" s="55"/>
      <c r="L41" s="55"/>
      <c r="M41" s="17"/>
      <c r="N41" s="17"/>
      <c r="Q41" s="52"/>
      <c r="R41" s="52"/>
      <c r="S41" s="14"/>
      <c r="T41" s="14"/>
    </row>
    <row r="42" spans="2:20" ht="48.6" customHeight="1" x14ac:dyDescent="0.25">
      <c r="B42" s="3"/>
      <c r="C42" s="188" t="s">
        <v>196</v>
      </c>
      <c r="D42" s="188"/>
      <c r="E42" s="188"/>
      <c r="F42" s="188"/>
      <c r="G42" s="188"/>
      <c r="H42" s="153" t="s">
        <v>330</v>
      </c>
      <c r="I42" s="186"/>
      <c r="J42" s="186"/>
      <c r="K42" s="186"/>
      <c r="L42" s="186"/>
      <c r="M42" s="17"/>
      <c r="N42" s="17"/>
      <c r="Q42" s="52"/>
      <c r="R42" s="52"/>
      <c r="S42" s="14"/>
      <c r="T42" s="14"/>
    </row>
    <row r="43" spans="2:20" ht="50.1" customHeight="1" x14ac:dyDescent="0.25">
      <c r="B43" s="3"/>
      <c r="C43" s="188" t="s">
        <v>209</v>
      </c>
      <c r="D43" s="188"/>
      <c r="E43" s="188"/>
      <c r="F43" s="188"/>
      <c r="G43" s="188"/>
      <c r="H43" s="153" t="s">
        <v>331</v>
      </c>
      <c r="I43" s="186"/>
      <c r="J43" s="186"/>
      <c r="K43" s="186"/>
      <c r="L43" s="186"/>
      <c r="M43" s="17"/>
      <c r="N43" s="17"/>
      <c r="Q43" s="52"/>
      <c r="R43" s="52"/>
      <c r="S43" s="14"/>
      <c r="T43" s="14"/>
    </row>
    <row r="44" spans="2:20" ht="36.950000000000003" customHeight="1" x14ac:dyDescent="0.25">
      <c r="B44" s="3"/>
      <c r="C44" s="188" t="s">
        <v>197</v>
      </c>
      <c r="D44" s="188"/>
      <c r="E44" s="188"/>
      <c r="F44" s="188"/>
      <c r="G44" s="188"/>
      <c r="H44" s="153" t="s">
        <v>50</v>
      </c>
      <c r="I44" s="186"/>
      <c r="J44" s="186"/>
      <c r="K44" s="186"/>
      <c r="L44" s="186"/>
      <c r="M44" s="17"/>
      <c r="N44" s="17"/>
      <c r="Q44" s="52"/>
      <c r="R44" s="52"/>
      <c r="S44" s="14"/>
      <c r="T44" s="14"/>
    </row>
    <row r="45" spans="2:20" ht="45.75" customHeight="1" x14ac:dyDescent="0.25">
      <c r="B45" s="3"/>
      <c r="C45" s="188" t="s">
        <v>198</v>
      </c>
      <c r="D45" s="188"/>
      <c r="E45" s="188"/>
      <c r="F45" s="188"/>
      <c r="G45" s="188"/>
      <c r="H45" s="153" t="s">
        <v>332</v>
      </c>
      <c r="I45" s="186"/>
      <c r="J45" s="186"/>
      <c r="K45" s="186"/>
      <c r="L45" s="186"/>
      <c r="M45" s="17"/>
      <c r="N45" s="17"/>
      <c r="Q45" s="52"/>
      <c r="R45" s="52"/>
      <c r="S45" s="14"/>
      <c r="T45" s="14"/>
    </row>
    <row r="46" spans="2:20" ht="47.45" customHeight="1" x14ac:dyDescent="0.25">
      <c r="B46" s="3"/>
      <c r="C46" s="188" t="s">
        <v>210</v>
      </c>
      <c r="D46" s="188"/>
      <c r="E46" s="188"/>
      <c r="F46" s="188"/>
      <c r="G46" s="188"/>
      <c r="H46" s="153" t="s">
        <v>56</v>
      </c>
      <c r="I46" s="186"/>
      <c r="J46" s="186"/>
      <c r="K46" s="186"/>
      <c r="L46" s="186"/>
      <c r="M46" s="17"/>
      <c r="N46" s="17"/>
      <c r="Q46" s="52"/>
      <c r="R46" s="52"/>
      <c r="S46" s="14"/>
      <c r="T46" s="14"/>
    </row>
    <row r="47" spans="2:20" ht="18" customHeight="1" x14ac:dyDescent="0.25">
      <c r="B47" s="3"/>
      <c r="C47" s="49"/>
      <c r="D47" s="49"/>
      <c r="E47" s="49"/>
      <c r="F47" s="49"/>
      <c r="G47" s="49"/>
      <c r="H47" s="71"/>
      <c r="I47" s="49"/>
      <c r="J47" s="49"/>
      <c r="K47" s="49"/>
      <c r="L47" s="49"/>
      <c r="M47" s="17"/>
      <c r="N47" s="17"/>
      <c r="Q47" s="52"/>
      <c r="R47" s="52"/>
      <c r="S47" s="14"/>
      <c r="T47" s="14"/>
    </row>
    <row r="48" spans="2:20" x14ac:dyDescent="0.25">
      <c r="B48" s="3"/>
      <c r="C48" s="17"/>
      <c r="D48" s="46"/>
      <c r="E48" s="46"/>
      <c r="F48" s="46"/>
      <c r="G48" s="46"/>
      <c r="H48" s="17"/>
      <c r="I48" s="18"/>
      <c r="J48" s="19"/>
      <c r="K48" s="17"/>
      <c r="L48" s="17"/>
      <c r="M48" s="17"/>
      <c r="N48" s="17"/>
      <c r="Q48" s="52"/>
      <c r="R48" s="52"/>
      <c r="S48" s="14"/>
      <c r="T48" s="14"/>
    </row>
    <row r="49" spans="3:20" x14ac:dyDescent="0.25">
      <c r="C49" s="14"/>
      <c r="D49" s="14"/>
      <c r="E49" s="14"/>
      <c r="F49" s="14"/>
      <c r="G49" s="14"/>
      <c r="H49" s="14"/>
      <c r="I49" s="15"/>
      <c r="J49" s="16"/>
      <c r="K49" s="14"/>
      <c r="L49" s="14"/>
      <c r="M49" s="14"/>
      <c r="N49" s="14"/>
      <c r="Q49" s="52"/>
      <c r="R49" s="52"/>
      <c r="S49" s="14"/>
      <c r="T49" s="14"/>
    </row>
    <row r="50" spans="3:20" x14ac:dyDescent="0.25">
      <c r="C50" s="14"/>
      <c r="D50" s="14"/>
      <c r="E50" s="82"/>
      <c r="F50" s="82"/>
      <c r="G50" s="82"/>
      <c r="H50" s="82"/>
      <c r="I50" s="91"/>
      <c r="J50" s="92"/>
      <c r="K50" s="14"/>
      <c r="L50" s="14"/>
      <c r="M50" s="14"/>
      <c r="N50" s="14"/>
      <c r="Q50" s="36"/>
      <c r="R50" s="36"/>
    </row>
    <row r="51" spans="3:20" x14ac:dyDescent="0.25">
      <c r="C51" s="14"/>
      <c r="D51" s="14"/>
      <c r="E51" s="210" t="s">
        <v>0</v>
      </c>
      <c r="F51" s="210"/>
      <c r="G51" s="210"/>
      <c r="H51" s="210"/>
      <c r="I51" s="210"/>
      <c r="J51" s="92"/>
      <c r="K51" s="14"/>
      <c r="L51" s="14"/>
      <c r="M51" s="14"/>
      <c r="N51" s="14"/>
    </row>
    <row r="52" spans="3:20" x14ac:dyDescent="0.25">
      <c r="C52" s="14"/>
      <c r="D52" s="14"/>
      <c r="E52" s="82"/>
      <c r="F52" s="82"/>
      <c r="G52" s="82"/>
      <c r="H52" s="82"/>
      <c r="I52" s="91"/>
      <c r="J52" s="92"/>
      <c r="K52" s="14"/>
      <c r="L52" s="14"/>
      <c r="M52" s="14"/>
      <c r="N52" s="14"/>
    </row>
    <row r="53" spans="3:20" x14ac:dyDescent="0.25">
      <c r="C53" s="14"/>
      <c r="D53" s="14"/>
      <c r="E53" s="82">
        <f t="shared" ref="E53:E76" si="0">COUNTIF(H13,TRUE)</f>
        <v>0</v>
      </c>
      <c r="F53" s="91">
        <f>E53*0.05</f>
        <v>0</v>
      </c>
      <c r="G53" s="91">
        <f>SUM(F53:F76)</f>
        <v>0</v>
      </c>
      <c r="H53" s="93">
        <f>MIN(1,1-G53)</f>
        <v>1</v>
      </c>
      <c r="I53" s="93"/>
      <c r="J53" s="91"/>
      <c r="K53" s="15"/>
      <c r="L53" s="13"/>
      <c r="M53" s="15"/>
      <c r="N53" s="14"/>
    </row>
    <row r="54" spans="3:20" x14ac:dyDescent="0.25">
      <c r="C54" s="14"/>
      <c r="D54" s="14"/>
      <c r="E54" s="82">
        <f t="shared" si="0"/>
        <v>0</v>
      </c>
      <c r="F54" s="91">
        <f>E54*0.05</f>
        <v>0</v>
      </c>
      <c r="G54" s="82"/>
      <c r="H54" s="82"/>
      <c r="I54" s="82"/>
      <c r="J54" s="91"/>
      <c r="K54" s="14"/>
      <c r="L54" s="14"/>
      <c r="M54" s="16"/>
      <c r="N54" s="14"/>
      <c r="O54" s="14"/>
    </row>
    <row r="55" spans="3:20" x14ac:dyDescent="0.25">
      <c r="C55" s="14"/>
      <c r="D55" s="14"/>
      <c r="E55" s="82">
        <f t="shared" si="0"/>
        <v>0</v>
      </c>
      <c r="F55" s="91">
        <f>E55*0.05</f>
        <v>0</v>
      </c>
      <c r="G55" s="82"/>
      <c r="H55" s="82"/>
      <c r="I55" s="82"/>
      <c r="J55" s="91"/>
      <c r="K55" s="14"/>
      <c r="L55" s="14"/>
      <c r="M55" s="16"/>
      <c r="N55" s="14"/>
      <c r="O55" s="14"/>
    </row>
    <row r="56" spans="3:20" x14ac:dyDescent="0.25">
      <c r="C56" s="14"/>
      <c r="D56" s="14"/>
      <c r="E56" s="82">
        <f t="shared" si="0"/>
        <v>0</v>
      </c>
      <c r="F56" s="91">
        <f>E56*0.08</f>
        <v>0</v>
      </c>
      <c r="G56" s="82"/>
      <c r="H56" s="82"/>
      <c r="I56" s="82"/>
      <c r="J56" s="82"/>
      <c r="K56" s="14"/>
      <c r="L56" s="14"/>
      <c r="M56" s="16"/>
      <c r="N56" s="14"/>
      <c r="O56" s="14"/>
    </row>
    <row r="57" spans="3:20" x14ac:dyDescent="0.25">
      <c r="C57" s="14"/>
      <c r="D57" s="14"/>
      <c r="E57" s="82">
        <f t="shared" si="0"/>
        <v>0</v>
      </c>
      <c r="F57" s="91">
        <f>E57*0.06</f>
        <v>0</v>
      </c>
      <c r="G57" s="82"/>
      <c r="H57" s="82"/>
      <c r="I57" s="82"/>
      <c r="J57" s="82"/>
      <c r="K57" s="14"/>
      <c r="L57" s="14"/>
      <c r="M57" s="14"/>
      <c r="N57" s="14"/>
      <c r="O57" s="14"/>
    </row>
    <row r="58" spans="3:20" x14ac:dyDescent="0.25">
      <c r="E58" s="82">
        <f t="shared" si="0"/>
        <v>0</v>
      </c>
      <c r="F58" s="91">
        <f>E58*0.04</f>
        <v>0</v>
      </c>
      <c r="G58" s="82"/>
      <c r="H58" s="82"/>
      <c r="I58" s="82"/>
      <c r="J58" s="82"/>
      <c r="K58" s="14"/>
      <c r="L58" s="14"/>
      <c r="M58" s="14"/>
      <c r="N58" s="14"/>
      <c r="O58" s="14"/>
    </row>
    <row r="59" spans="3:20" x14ac:dyDescent="0.25">
      <c r="E59" s="82">
        <f t="shared" si="0"/>
        <v>0</v>
      </c>
      <c r="F59" s="91">
        <f>E59*0.06</f>
        <v>0</v>
      </c>
      <c r="G59" s="82"/>
      <c r="H59" s="82"/>
      <c r="I59" s="82"/>
      <c r="J59" s="82"/>
      <c r="K59" s="14"/>
      <c r="L59" s="14"/>
      <c r="M59" s="14"/>
      <c r="N59" s="14"/>
      <c r="O59" s="14"/>
    </row>
    <row r="60" spans="3:20" x14ac:dyDescent="0.25">
      <c r="E60" s="82">
        <f t="shared" si="0"/>
        <v>0</v>
      </c>
      <c r="F60" s="91">
        <f>E60*0.05</f>
        <v>0</v>
      </c>
      <c r="G60" s="82"/>
      <c r="H60" s="82"/>
      <c r="I60" s="82"/>
      <c r="J60" s="82"/>
      <c r="K60" s="14"/>
      <c r="L60" s="14"/>
      <c r="M60" s="14"/>
      <c r="N60" s="14"/>
      <c r="O60" s="14"/>
    </row>
    <row r="61" spans="3:20" x14ac:dyDescent="0.25">
      <c r="E61" s="82">
        <f t="shared" si="0"/>
        <v>0</v>
      </c>
      <c r="F61" s="91">
        <f>E61*0.05</f>
        <v>0</v>
      </c>
      <c r="G61" s="82"/>
      <c r="H61" s="82"/>
      <c r="I61" s="82"/>
      <c r="J61" s="82"/>
      <c r="K61" s="14"/>
      <c r="L61" s="14"/>
      <c r="M61" s="14"/>
      <c r="N61" s="14"/>
      <c r="O61" s="14"/>
    </row>
    <row r="62" spans="3:20" x14ac:dyDescent="0.25">
      <c r="E62" s="82">
        <f t="shared" si="0"/>
        <v>0</v>
      </c>
      <c r="F62" s="91">
        <f>E62*0.09</f>
        <v>0</v>
      </c>
      <c r="G62" s="82"/>
      <c r="H62" s="82"/>
      <c r="I62" s="82"/>
      <c r="J62" s="82"/>
    </row>
    <row r="63" spans="3:20" x14ac:dyDescent="0.25">
      <c r="E63" s="82">
        <f t="shared" si="0"/>
        <v>0</v>
      </c>
      <c r="F63" s="91">
        <f>E63*0.05</f>
        <v>0</v>
      </c>
      <c r="G63" s="82"/>
      <c r="H63" s="82"/>
      <c r="I63" s="82"/>
      <c r="J63" s="82"/>
    </row>
    <row r="64" spans="3:20" x14ac:dyDescent="0.25">
      <c r="E64" s="82">
        <f t="shared" si="0"/>
        <v>0</v>
      </c>
      <c r="F64" s="91">
        <f>E64*0.05</f>
        <v>0</v>
      </c>
      <c r="G64" s="82"/>
      <c r="H64" s="82"/>
      <c r="I64" s="82"/>
      <c r="J64" s="82"/>
    </row>
    <row r="65" spans="5:10" x14ac:dyDescent="0.25">
      <c r="E65" s="82">
        <f t="shared" si="0"/>
        <v>0</v>
      </c>
      <c r="F65" s="91">
        <f>E65*0</f>
        <v>0</v>
      </c>
      <c r="G65" s="82"/>
      <c r="H65" s="82"/>
      <c r="I65" s="82"/>
      <c r="J65" s="82"/>
    </row>
    <row r="66" spans="5:10" x14ac:dyDescent="0.25">
      <c r="E66" s="82">
        <f t="shared" si="0"/>
        <v>0</v>
      </c>
      <c r="F66" s="91">
        <f>E66*0</f>
        <v>0</v>
      </c>
      <c r="G66" s="82"/>
      <c r="H66" s="82"/>
      <c r="I66" s="82"/>
      <c r="J66" s="82"/>
    </row>
    <row r="67" spans="5:10" x14ac:dyDescent="0.25">
      <c r="E67" s="82">
        <f t="shared" si="0"/>
        <v>0</v>
      </c>
      <c r="F67" s="91">
        <f>E67*0</f>
        <v>0</v>
      </c>
      <c r="G67" s="82"/>
      <c r="H67" s="82"/>
      <c r="I67" s="82"/>
      <c r="J67" s="82"/>
    </row>
    <row r="68" spans="5:10" x14ac:dyDescent="0.25">
      <c r="E68" s="82">
        <f t="shared" si="0"/>
        <v>0</v>
      </c>
      <c r="F68" s="91">
        <f>E68*0.08</f>
        <v>0</v>
      </c>
      <c r="G68" s="82"/>
      <c r="H68" s="82"/>
      <c r="I68" s="82"/>
      <c r="J68" s="82"/>
    </row>
    <row r="69" spans="5:10" x14ac:dyDescent="0.25">
      <c r="E69" s="82">
        <f t="shared" si="0"/>
        <v>0</v>
      </c>
      <c r="F69" s="91">
        <f>E69*0.09</f>
        <v>0</v>
      </c>
      <c r="G69" s="82"/>
      <c r="H69" s="82"/>
      <c r="I69" s="82"/>
      <c r="J69" s="82"/>
    </row>
    <row r="70" spans="5:10" x14ac:dyDescent="0.25">
      <c r="E70" s="82">
        <f t="shared" si="0"/>
        <v>0</v>
      </c>
      <c r="F70" s="91">
        <f>E70*0.09</f>
        <v>0</v>
      </c>
      <c r="G70" s="82"/>
      <c r="H70" s="82"/>
      <c r="I70" s="82"/>
      <c r="J70" s="82"/>
    </row>
    <row r="71" spans="5:10" x14ac:dyDescent="0.25">
      <c r="E71" s="82">
        <f t="shared" si="0"/>
        <v>0</v>
      </c>
      <c r="F71" s="91">
        <f>E71*0.05</f>
        <v>0</v>
      </c>
      <c r="G71" s="82"/>
      <c r="H71" s="82"/>
      <c r="I71" s="82"/>
      <c r="J71" s="82"/>
    </row>
    <row r="72" spans="5:10" x14ac:dyDescent="0.25">
      <c r="E72" s="82">
        <f t="shared" si="0"/>
        <v>0</v>
      </c>
      <c r="F72" s="91">
        <f>E72*0.09</f>
        <v>0</v>
      </c>
      <c r="G72" s="82"/>
      <c r="H72" s="82"/>
      <c r="I72" s="82"/>
      <c r="J72" s="82"/>
    </row>
    <row r="73" spans="5:10" x14ac:dyDescent="0.25">
      <c r="E73" s="82">
        <f t="shared" si="0"/>
        <v>0</v>
      </c>
      <c r="F73" s="91">
        <f>E73*0.09</f>
        <v>0</v>
      </c>
      <c r="G73" s="82"/>
      <c r="H73" s="82"/>
      <c r="I73" s="82"/>
      <c r="J73" s="82"/>
    </row>
    <row r="74" spans="5:10" x14ac:dyDescent="0.25">
      <c r="E74" s="82">
        <f t="shared" si="0"/>
        <v>0</v>
      </c>
      <c r="F74" s="91">
        <f t="shared" ref="F74:F76" si="1">E74*0.04</f>
        <v>0</v>
      </c>
      <c r="G74" s="82"/>
      <c r="H74" s="82"/>
      <c r="I74" s="82"/>
      <c r="J74" s="82"/>
    </row>
    <row r="75" spans="5:10" x14ac:dyDescent="0.25">
      <c r="E75" s="82">
        <f t="shared" si="0"/>
        <v>0</v>
      </c>
      <c r="F75" s="91">
        <f t="shared" si="1"/>
        <v>0</v>
      </c>
      <c r="G75" s="82"/>
      <c r="H75" s="82"/>
      <c r="I75" s="82"/>
      <c r="J75" s="82"/>
    </row>
    <row r="76" spans="5:10" x14ac:dyDescent="0.25">
      <c r="E76" s="82">
        <f t="shared" si="0"/>
        <v>0</v>
      </c>
      <c r="F76" s="91">
        <f t="shared" si="1"/>
        <v>0</v>
      </c>
      <c r="G76" s="82"/>
      <c r="H76" s="82"/>
      <c r="I76" s="82"/>
      <c r="J76" s="82"/>
    </row>
    <row r="77" spans="5:10" x14ac:dyDescent="0.25">
      <c r="E77" s="82"/>
      <c r="F77" s="82"/>
      <c r="G77" s="82"/>
      <c r="H77" s="82"/>
      <c r="I77" s="82"/>
      <c r="J77" s="82"/>
    </row>
    <row r="78" spans="5:10" x14ac:dyDescent="0.25">
      <c r="E78" s="82"/>
      <c r="F78" s="82"/>
      <c r="G78" s="82"/>
      <c r="H78" s="82"/>
      <c r="I78" s="82"/>
      <c r="J78" s="82"/>
    </row>
  </sheetData>
  <sheetProtection sheet="1" selectLockedCells="1"/>
  <mergeCells count="67">
    <mergeCell ref="D18:L18"/>
    <mergeCell ref="I15:L15"/>
    <mergeCell ref="F3:H3"/>
    <mergeCell ref="D14:G14"/>
    <mergeCell ref="I14:L14"/>
    <mergeCell ref="D12:G12"/>
    <mergeCell ref="I12:L12"/>
    <mergeCell ref="D10:L10"/>
    <mergeCell ref="I35:L35"/>
    <mergeCell ref="E51:I51"/>
    <mergeCell ref="K8:M8"/>
    <mergeCell ref="D30:G30"/>
    <mergeCell ref="D31:G31"/>
    <mergeCell ref="I30:L30"/>
    <mergeCell ref="I31:L31"/>
    <mergeCell ref="D32:G32"/>
    <mergeCell ref="D33:G33"/>
    <mergeCell ref="D34:G34"/>
    <mergeCell ref="D35:G35"/>
    <mergeCell ref="I32:L32"/>
    <mergeCell ref="D13:G13"/>
    <mergeCell ref="I13:L13"/>
    <mergeCell ref="I20:L20"/>
    <mergeCell ref="I21:L21"/>
    <mergeCell ref="I40:L40"/>
    <mergeCell ref="I22:L22"/>
    <mergeCell ref="I23:L23"/>
    <mergeCell ref="I24:L24"/>
    <mergeCell ref="I28:L28"/>
    <mergeCell ref="I29:L29"/>
    <mergeCell ref="D26:L26"/>
    <mergeCell ref="D22:G22"/>
    <mergeCell ref="D23:G23"/>
    <mergeCell ref="D24:G24"/>
    <mergeCell ref="D28:G28"/>
    <mergeCell ref="D29:G29"/>
    <mergeCell ref="D38:G38"/>
    <mergeCell ref="D40:G40"/>
    <mergeCell ref="D36:G36"/>
    <mergeCell ref="D37:G37"/>
    <mergeCell ref="C2:M2"/>
    <mergeCell ref="D7:F7"/>
    <mergeCell ref="D8:F8"/>
    <mergeCell ref="C4:M4"/>
    <mergeCell ref="C39:M39"/>
    <mergeCell ref="C5:M5"/>
    <mergeCell ref="I36:L36"/>
    <mergeCell ref="I37:L37"/>
    <mergeCell ref="I38:L38"/>
    <mergeCell ref="D15:G15"/>
    <mergeCell ref="D16:G16"/>
    <mergeCell ref="D20:G20"/>
    <mergeCell ref="D21:G21"/>
    <mergeCell ref="I16:L16"/>
    <mergeCell ref="I33:L33"/>
    <mergeCell ref="I34:L34"/>
    <mergeCell ref="C41:E41"/>
    <mergeCell ref="C42:G42"/>
    <mergeCell ref="C43:G43"/>
    <mergeCell ref="C44:G44"/>
    <mergeCell ref="C46:G46"/>
    <mergeCell ref="C45:G45"/>
    <mergeCell ref="H43:L43"/>
    <mergeCell ref="H44:L44"/>
    <mergeCell ref="H45:L45"/>
    <mergeCell ref="H46:L46"/>
    <mergeCell ref="H42:L42"/>
  </mergeCells>
  <conditionalFormatting sqref="D13:G16 D29:G36">
    <cfRule type="expression" dxfId="18" priority="3">
      <formula>$H13</formula>
    </cfRule>
  </conditionalFormatting>
  <conditionalFormatting sqref="D21:G24">
    <cfRule type="expression" dxfId="17" priority="2">
      <formula>$H21</formula>
    </cfRule>
  </conditionalFormatting>
  <hyperlinks>
    <hyperlink ref="H42" r:id="rId1" xr:uid="{7D572B6B-E748-4AD7-A0A1-1B59A9479787}"/>
    <hyperlink ref="H43" r:id="rId2" xr:uid="{A69D35AA-6702-4A7D-93C3-0BD8FECF41EC}"/>
    <hyperlink ref="H44" r:id="rId3" xr:uid="{2EA367B5-EA26-4AC8-B427-BA21396B7314}"/>
    <hyperlink ref="H45" r:id="rId4" xr:uid="{A750CB11-A7EF-4E4A-9A7A-6978F48A30FE}"/>
    <hyperlink ref="H46" r:id="rId5" xr:uid="{71FBDBED-63D7-423C-B238-4F8014E9F46F}"/>
  </hyperlinks>
  <pageMargins left="0.7" right="0.7" top="0.75" bottom="0.75" header="0.3" footer="0.3"/>
  <pageSetup paperSize="9" orientation="portrait" verticalDpi="0" r:id="rId6"/>
  <headerFooter>
    <oddFooter>&amp;L_x000D_&amp;1#&amp;"Calibri"&amp;10&amp;K000000 LUT Group Confidential - Other information (3Y)</oddFooter>
  </headerFooter>
  <drawing r:id="rId7"/>
  <legacyDrawing r:id="rId8"/>
  <mc:AlternateContent xmlns:mc="http://schemas.openxmlformats.org/markup-compatibility/2006">
    <mc:Choice Requires="x14">
      <controls>
        <mc:AlternateContent xmlns:mc="http://schemas.openxmlformats.org/markup-compatibility/2006">
          <mc:Choice Requires="x14">
            <control shapeId="12289" r:id="rId9" name="Check Box 1">
              <controlPr defaultSize="0" autoFill="0" autoLine="0" autoPict="0">
                <anchor moveWithCells="1">
                  <from>
                    <xdr:col>7</xdr:col>
                    <xdr:colOff>276225</xdr:colOff>
                    <xdr:row>15</xdr:row>
                    <xdr:rowOff>228600</xdr:rowOff>
                  </from>
                  <to>
                    <xdr:col>7</xdr:col>
                    <xdr:colOff>628650</xdr:colOff>
                    <xdr:row>15</xdr:row>
                    <xdr:rowOff>552450</xdr:rowOff>
                  </to>
                </anchor>
              </controlPr>
            </control>
          </mc:Choice>
        </mc:AlternateContent>
        <mc:AlternateContent xmlns:mc="http://schemas.openxmlformats.org/markup-compatibility/2006">
          <mc:Choice Requires="x14">
            <control shapeId="12290" r:id="rId10" name="Check Box 2">
              <controlPr defaultSize="0" autoFill="0" autoLine="0" autoPict="0">
                <anchor moveWithCells="1">
                  <from>
                    <xdr:col>7</xdr:col>
                    <xdr:colOff>295275</xdr:colOff>
                    <xdr:row>12</xdr:row>
                    <xdr:rowOff>161925</xdr:rowOff>
                  </from>
                  <to>
                    <xdr:col>7</xdr:col>
                    <xdr:colOff>581025</xdr:colOff>
                    <xdr:row>12</xdr:row>
                    <xdr:rowOff>428625</xdr:rowOff>
                  </to>
                </anchor>
              </controlPr>
            </control>
          </mc:Choice>
        </mc:AlternateContent>
        <mc:AlternateContent xmlns:mc="http://schemas.openxmlformats.org/markup-compatibility/2006">
          <mc:Choice Requires="x14">
            <control shapeId="12292" r:id="rId11" name="Check Box 4">
              <controlPr defaultSize="0" autoFill="0" autoLine="0" autoPict="0">
                <anchor moveWithCells="1">
                  <from>
                    <xdr:col>7</xdr:col>
                    <xdr:colOff>295275</xdr:colOff>
                    <xdr:row>13</xdr:row>
                    <xdr:rowOff>57150</xdr:rowOff>
                  </from>
                  <to>
                    <xdr:col>7</xdr:col>
                    <xdr:colOff>609600</xdr:colOff>
                    <xdr:row>13</xdr:row>
                    <xdr:rowOff>314325</xdr:rowOff>
                  </to>
                </anchor>
              </controlPr>
            </control>
          </mc:Choice>
        </mc:AlternateContent>
        <mc:AlternateContent xmlns:mc="http://schemas.openxmlformats.org/markup-compatibility/2006">
          <mc:Choice Requires="x14">
            <control shapeId="12293" r:id="rId12" name="Check Box 5">
              <controlPr defaultSize="0" autoFill="0" autoLine="0" autoPict="0">
                <anchor moveWithCells="1">
                  <from>
                    <xdr:col>7</xdr:col>
                    <xdr:colOff>285750</xdr:colOff>
                    <xdr:row>21</xdr:row>
                    <xdr:rowOff>276225</xdr:rowOff>
                  </from>
                  <to>
                    <xdr:col>7</xdr:col>
                    <xdr:colOff>561975</xdr:colOff>
                    <xdr:row>21</xdr:row>
                    <xdr:rowOff>552450</xdr:rowOff>
                  </to>
                </anchor>
              </controlPr>
            </control>
          </mc:Choice>
        </mc:AlternateContent>
        <mc:AlternateContent xmlns:mc="http://schemas.openxmlformats.org/markup-compatibility/2006">
          <mc:Choice Requires="x14">
            <control shapeId="12294" r:id="rId13" name="Check Box 6">
              <controlPr defaultSize="0" autoFill="0" autoLine="0" autoPict="0">
                <anchor moveWithCells="1">
                  <from>
                    <xdr:col>7</xdr:col>
                    <xdr:colOff>285750</xdr:colOff>
                    <xdr:row>20</xdr:row>
                    <xdr:rowOff>104775</xdr:rowOff>
                  </from>
                  <to>
                    <xdr:col>7</xdr:col>
                    <xdr:colOff>619125</xdr:colOff>
                    <xdr:row>20</xdr:row>
                    <xdr:rowOff>361950</xdr:rowOff>
                  </to>
                </anchor>
              </controlPr>
            </control>
          </mc:Choice>
        </mc:AlternateContent>
        <mc:AlternateContent xmlns:mc="http://schemas.openxmlformats.org/markup-compatibility/2006">
          <mc:Choice Requires="x14">
            <control shapeId="12295" r:id="rId14" name="Check Box 7">
              <controlPr defaultSize="0" autoFill="0" autoLine="0" autoPict="0">
                <anchor moveWithCells="1">
                  <from>
                    <xdr:col>7</xdr:col>
                    <xdr:colOff>285750</xdr:colOff>
                    <xdr:row>14</xdr:row>
                    <xdr:rowOff>161925</xdr:rowOff>
                  </from>
                  <to>
                    <xdr:col>7</xdr:col>
                    <xdr:colOff>647700</xdr:colOff>
                    <xdr:row>14</xdr:row>
                    <xdr:rowOff>419100</xdr:rowOff>
                  </to>
                </anchor>
              </controlPr>
            </control>
          </mc:Choice>
        </mc:AlternateContent>
        <mc:AlternateContent xmlns:mc="http://schemas.openxmlformats.org/markup-compatibility/2006">
          <mc:Choice Requires="x14">
            <control shapeId="12311" r:id="rId15" name="Check Box 23">
              <controlPr defaultSize="0" autoFill="0" autoLine="0" autoPict="0">
                <anchor moveWithCells="1">
                  <from>
                    <xdr:col>7</xdr:col>
                    <xdr:colOff>285750</xdr:colOff>
                    <xdr:row>22</xdr:row>
                    <xdr:rowOff>104775</xdr:rowOff>
                  </from>
                  <to>
                    <xdr:col>7</xdr:col>
                    <xdr:colOff>638175</xdr:colOff>
                    <xdr:row>22</xdr:row>
                    <xdr:rowOff>371475</xdr:rowOff>
                  </to>
                </anchor>
              </controlPr>
            </control>
          </mc:Choice>
        </mc:AlternateContent>
        <mc:AlternateContent xmlns:mc="http://schemas.openxmlformats.org/markup-compatibility/2006">
          <mc:Choice Requires="x14">
            <control shapeId="12312" r:id="rId16" name="Check Box 24">
              <controlPr defaultSize="0" autoFill="0" autoLine="0" autoPict="0">
                <anchor moveWithCells="1">
                  <from>
                    <xdr:col>7</xdr:col>
                    <xdr:colOff>276225</xdr:colOff>
                    <xdr:row>23</xdr:row>
                    <xdr:rowOff>104775</xdr:rowOff>
                  </from>
                  <to>
                    <xdr:col>8</xdr:col>
                    <xdr:colOff>0</xdr:colOff>
                    <xdr:row>23</xdr:row>
                    <xdr:rowOff>400050</xdr:rowOff>
                  </to>
                </anchor>
              </controlPr>
            </control>
          </mc:Choice>
        </mc:AlternateContent>
        <mc:AlternateContent xmlns:mc="http://schemas.openxmlformats.org/markup-compatibility/2006">
          <mc:Choice Requires="x14">
            <control shapeId="12313" r:id="rId17" name="Check Box 25">
              <controlPr defaultSize="0" autoFill="0" autoLine="0" autoPict="0">
                <anchor moveWithCells="1">
                  <from>
                    <xdr:col>7</xdr:col>
                    <xdr:colOff>276225</xdr:colOff>
                    <xdr:row>28</xdr:row>
                    <xdr:rowOff>47625</xdr:rowOff>
                  </from>
                  <to>
                    <xdr:col>7</xdr:col>
                    <xdr:colOff>666750</xdr:colOff>
                    <xdr:row>28</xdr:row>
                    <xdr:rowOff>390525</xdr:rowOff>
                  </to>
                </anchor>
              </controlPr>
            </control>
          </mc:Choice>
        </mc:AlternateContent>
        <mc:AlternateContent xmlns:mc="http://schemas.openxmlformats.org/markup-compatibility/2006">
          <mc:Choice Requires="x14">
            <control shapeId="12314" r:id="rId18" name="Check Box 26">
              <controlPr defaultSize="0" autoFill="0" autoLine="0" autoPict="0">
                <anchor moveWithCells="1">
                  <from>
                    <xdr:col>7</xdr:col>
                    <xdr:colOff>276225</xdr:colOff>
                    <xdr:row>29</xdr:row>
                    <xdr:rowOff>57150</xdr:rowOff>
                  </from>
                  <to>
                    <xdr:col>7</xdr:col>
                    <xdr:colOff>676275</xdr:colOff>
                    <xdr:row>29</xdr:row>
                    <xdr:rowOff>390525</xdr:rowOff>
                  </to>
                </anchor>
              </controlPr>
            </control>
          </mc:Choice>
        </mc:AlternateContent>
        <mc:AlternateContent xmlns:mc="http://schemas.openxmlformats.org/markup-compatibility/2006">
          <mc:Choice Requires="x14">
            <control shapeId="12316" r:id="rId19" name="Check Box 28">
              <controlPr defaultSize="0" autoFill="0" autoLine="0" autoPict="0">
                <anchor moveWithCells="1">
                  <from>
                    <xdr:col>7</xdr:col>
                    <xdr:colOff>276225</xdr:colOff>
                    <xdr:row>30</xdr:row>
                    <xdr:rowOff>38100</xdr:rowOff>
                  </from>
                  <to>
                    <xdr:col>7</xdr:col>
                    <xdr:colOff>561975</xdr:colOff>
                    <xdr:row>30</xdr:row>
                    <xdr:rowOff>371475</xdr:rowOff>
                  </to>
                </anchor>
              </controlPr>
            </control>
          </mc:Choice>
        </mc:AlternateContent>
        <mc:AlternateContent xmlns:mc="http://schemas.openxmlformats.org/markup-compatibility/2006">
          <mc:Choice Requires="x14">
            <control shapeId="12317" r:id="rId20" name="Check Box 29">
              <controlPr defaultSize="0" autoFill="0" autoLine="0" autoPict="0">
                <anchor moveWithCells="1">
                  <from>
                    <xdr:col>7</xdr:col>
                    <xdr:colOff>266700</xdr:colOff>
                    <xdr:row>31</xdr:row>
                    <xdr:rowOff>85725</xdr:rowOff>
                  </from>
                  <to>
                    <xdr:col>7</xdr:col>
                    <xdr:colOff>704850</xdr:colOff>
                    <xdr:row>31</xdr:row>
                    <xdr:rowOff>561975</xdr:rowOff>
                  </to>
                </anchor>
              </controlPr>
            </control>
          </mc:Choice>
        </mc:AlternateContent>
        <mc:AlternateContent xmlns:mc="http://schemas.openxmlformats.org/markup-compatibility/2006">
          <mc:Choice Requires="x14">
            <control shapeId="12318" r:id="rId21" name="Check Box 30">
              <controlPr defaultSize="0" autoFill="0" autoLine="0" autoPict="0">
                <anchor moveWithCells="1">
                  <from>
                    <xdr:col>7</xdr:col>
                    <xdr:colOff>266700</xdr:colOff>
                    <xdr:row>32</xdr:row>
                    <xdr:rowOff>142875</xdr:rowOff>
                  </from>
                  <to>
                    <xdr:col>7</xdr:col>
                    <xdr:colOff>581025</xdr:colOff>
                    <xdr:row>32</xdr:row>
                    <xdr:rowOff>504825</xdr:rowOff>
                  </to>
                </anchor>
              </controlPr>
            </control>
          </mc:Choice>
        </mc:AlternateContent>
        <mc:AlternateContent xmlns:mc="http://schemas.openxmlformats.org/markup-compatibility/2006">
          <mc:Choice Requires="x14">
            <control shapeId="12319" r:id="rId22" name="Check Box 31">
              <controlPr defaultSize="0" autoFill="0" autoLine="0" autoPict="0">
                <anchor moveWithCells="1">
                  <from>
                    <xdr:col>7</xdr:col>
                    <xdr:colOff>266700</xdr:colOff>
                    <xdr:row>32</xdr:row>
                    <xdr:rowOff>571500</xdr:rowOff>
                  </from>
                  <to>
                    <xdr:col>7</xdr:col>
                    <xdr:colOff>733425</xdr:colOff>
                    <xdr:row>34</xdr:row>
                    <xdr:rowOff>28575</xdr:rowOff>
                  </to>
                </anchor>
              </controlPr>
            </control>
          </mc:Choice>
        </mc:AlternateContent>
        <mc:AlternateContent xmlns:mc="http://schemas.openxmlformats.org/markup-compatibility/2006">
          <mc:Choice Requires="x14">
            <control shapeId="12320" r:id="rId23" name="Check Box 32">
              <controlPr defaultSize="0" autoFill="0" autoLine="0" autoPict="0">
                <anchor moveWithCells="1">
                  <from>
                    <xdr:col>7</xdr:col>
                    <xdr:colOff>266700</xdr:colOff>
                    <xdr:row>34</xdr:row>
                    <xdr:rowOff>47625</xdr:rowOff>
                  </from>
                  <to>
                    <xdr:col>7</xdr:col>
                    <xdr:colOff>647700</xdr:colOff>
                    <xdr:row>34</xdr:row>
                    <xdr:rowOff>314325</xdr:rowOff>
                  </to>
                </anchor>
              </controlPr>
            </control>
          </mc:Choice>
        </mc:AlternateContent>
        <mc:AlternateContent xmlns:mc="http://schemas.openxmlformats.org/markup-compatibility/2006">
          <mc:Choice Requires="x14">
            <control shapeId="12321" r:id="rId24" name="Check Box 33">
              <controlPr defaultSize="0" autoFill="0" autoLine="0" autoPict="0">
                <anchor moveWithCells="1">
                  <from>
                    <xdr:col>7</xdr:col>
                    <xdr:colOff>266700</xdr:colOff>
                    <xdr:row>35</xdr:row>
                    <xdr:rowOff>47625</xdr:rowOff>
                  </from>
                  <to>
                    <xdr:col>7</xdr:col>
                    <xdr:colOff>723900</xdr:colOff>
                    <xdr:row>35</xdr:row>
                    <xdr:rowOff>323850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75062-F78A-4DF4-9D34-442AF11F5B13}">
  <dimension ref="B1:Q83"/>
  <sheetViews>
    <sheetView showGridLines="0" zoomScale="110" zoomScaleNormal="110" workbookViewId="0">
      <pane ySplit="1" topLeftCell="A47" activePane="bottomLeft" state="frozen"/>
      <selection pane="bottomLeft" activeCell="H55" sqref="H55:L55"/>
    </sheetView>
  </sheetViews>
  <sheetFormatPr defaultRowHeight="15" x14ac:dyDescent="0.25"/>
  <cols>
    <col min="6" max="6" width="11.28515625" customWidth="1"/>
    <col min="7" max="7" width="28.140625" customWidth="1"/>
    <col min="8" max="8" width="12" customWidth="1"/>
    <col min="12" max="12" width="11.140625" customWidth="1"/>
    <col min="13" max="13" width="9.7109375" customWidth="1"/>
  </cols>
  <sheetData>
    <row r="1" spans="2:17" ht="70.5" customHeight="1" x14ac:dyDescent="0.25"/>
    <row r="2" spans="2:17" ht="33.75" customHeight="1" x14ac:dyDescent="0.45">
      <c r="B2" s="3"/>
      <c r="C2" s="257" t="s">
        <v>182</v>
      </c>
      <c r="D2" s="257"/>
      <c r="E2" s="257"/>
      <c r="F2" s="257"/>
      <c r="G2" s="257"/>
      <c r="H2" s="257"/>
      <c r="I2" s="257"/>
      <c r="J2" s="257"/>
      <c r="K2" s="257"/>
      <c r="L2" s="257"/>
      <c r="M2" s="257"/>
      <c r="N2" s="22"/>
    </row>
    <row r="3" spans="2:17" ht="8.25" customHeight="1" x14ac:dyDescent="0.25">
      <c r="B3" s="3"/>
      <c r="C3" s="3"/>
      <c r="D3" s="3"/>
      <c r="E3" s="3"/>
      <c r="F3" s="3"/>
      <c r="G3" s="3"/>
      <c r="H3" s="3"/>
      <c r="I3" s="3"/>
      <c r="J3" s="3"/>
      <c r="K3" s="3"/>
      <c r="L3" s="3"/>
      <c r="M3" s="3"/>
      <c r="N3" s="3"/>
    </row>
    <row r="4" spans="2:17" ht="110.25" customHeight="1" x14ac:dyDescent="0.25">
      <c r="B4" s="3"/>
      <c r="C4" s="135" t="s">
        <v>174</v>
      </c>
      <c r="D4" s="135"/>
      <c r="E4" s="135"/>
      <c r="F4" s="135"/>
      <c r="G4" s="135"/>
      <c r="H4" s="135"/>
      <c r="I4" s="135"/>
      <c r="J4" s="135"/>
      <c r="K4" s="135"/>
      <c r="L4" s="135"/>
      <c r="M4" s="135"/>
      <c r="N4" s="63"/>
    </row>
    <row r="5" spans="2:17" ht="15.6" customHeight="1" x14ac:dyDescent="0.25">
      <c r="B5" s="3"/>
      <c r="C5" s="137" t="s">
        <v>171</v>
      </c>
      <c r="D5" s="137"/>
      <c r="E5" s="137"/>
      <c r="F5" s="137"/>
      <c r="G5" s="137"/>
      <c r="H5" s="137"/>
      <c r="I5" s="137"/>
      <c r="J5" s="137"/>
      <c r="K5" s="137"/>
      <c r="L5" s="137"/>
      <c r="M5" s="137"/>
      <c r="N5" s="63"/>
    </row>
    <row r="6" spans="2:17" ht="15.95" customHeight="1" x14ac:dyDescent="0.25">
      <c r="B6" s="3"/>
      <c r="C6" s="35"/>
      <c r="D6" s="35"/>
      <c r="E6" s="35"/>
      <c r="F6" s="35"/>
      <c r="G6" s="35"/>
      <c r="H6" s="35"/>
      <c r="I6" s="35"/>
      <c r="J6" s="35"/>
      <c r="K6" s="35"/>
      <c r="L6" s="35"/>
      <c r="M6" s="35"/>
      <c r="N6" s="35"/>
    </row>
    <row r="7" spans="2:17" ht="15.6" customHeight="1" x14ac:dyDescent="0.25">
      <c r="B7" s="3"/>
      <c r="C7" s="3"/>
      <c r="D7" s="237" t="s">
        <v>17</v>
      </c>
      <c r="E7" s="237"/>
      <c r="F7" s="237"/>
      <c r="G7" s="63"/>
      <c r="H7" s="35"/>
      <c r="I7" s="35"/>
      <c r="J7" s="35"/>
      <c r="K7" s="35"/>
      <c r="L7" s="35"/>
      <c r="M7" s="35"/>
      <c r="N7" s="35"/>
      <c r="O7" s="45"/>
      <c r="P7" s="45"/>
      <c r="Q7" s="45"/>
    </row>
    <row r="8" spans="2:17" ht="14.1" customHeight="1" x14ac:dyDescent="0.25">
      <c r="B8" s="3"/>
      <c r="C8" s="3"/>
      <c r="D8" s="238" t="s">
        <v>18</v>
      </c>
      <c r="E8" s="238"/>
      <c r="F8" s="238"/>
      <c r="G8" s="63"/>
      <c r="H8" s="35"/>
      <c r="I8" s="35"/>
      <c r="J8" s="35"/>
      <c r="K8" s="35"/>
      <c r="L8" s="35"/>
      <c r="M8" s="35"/>
      <c r="N8" s="35"/>
      <c r="O8" s="45"/>
      <c r="P8" s="45"/>
      <c r="Q8" s="45"/>
    </row>
    <row r="9" spans="2:17" x14ac:dyDescent="0.25">
      <c r="B9" s="3"/>
      <c r="C9" s="3"/>
      <c r="D9" s="25"/>
      <c r="E9" s="3"/>
      <c r="F9" s="3"/>
      <c r="G9" s="3"/>
      <c r="H9" s="3"/>
      <c r="I9" s="3"/>
      <c r="J9" s="3"/>
      <c r="K9" s="3"/>
      <c r="L9" s="3"/>
      <c r="M9" s="3"/>
      <c r="N9" s="3"/>
    </row>
    <row r="10" spans="2:17" x14ac:dyDescent="0.25">
      <c r="B10" s="3"/>
      <c r="C10" s="3"/>
      <c r="D10" s="172" t="s">
        <v>175</v>
      </c>
      <c r="E10" s="172"/>
      <c r="F10" s="172"/>
      <c r="G10" s="172"/>
      <c r="H10" s="172"/>
      <c r="I10" s="172"/>
      <c r="J10" s="172"/>
      <c r="K10" s="172"/>
      <c r="L10" s="172"/>
      <c r="M10" s="30"/>
      <c r="N10" s="3"/>
    </row>
    <row r="11" spans="2:17" x14ac:dyDescent="0.25">
      <c r="B11" s="3"/>
      <c r="C11" s="3"/>
      <c r="D11" s="3"/>
      <c r="E11" s="3"/>
      <c r="F11" s="3"/>
      <c r="G11" s="3"/>
      <c r="H11" s="3"/>
      <c r="I11" s="3"/>
      <c r="J11" s="3"/>
      <c r="K11" s="3"/>
      <c r="L11" s="3"/>
      <c r="M11" s="3"/>
      <c r="N11" s="3"/>
    </row>
    <row r="12" spans="2:17" x14ac:dyDescent="0.25">
      <c r="B12" s="3"/>
      <c r="C12" s="3"/>
      <c r="D12" s="241" t="s">
        <v>15</v>
      </c>
      <c r="E12" s="242"/>
      <c r="F12" s="242"/>
      <c r="G12" s="242"/>
      <c r="H12" s="127" t="s">
        <v>170</v>
      </c>
      <c r="I12" s="242" t="s">
        <v>288</v>
      </c>
      <c r="J12" s="250"/>
      <c r="K12" s="250"/>
      <c r="L12" s="251"/>
      <c r="M12" s="4"/>
      <c r="N12" s="3"/>
    </row>
    <row r="13" spans="2:17" ht="33" customHeight="1" x14ac:dyDescent="0.25">
      <c r="B13" s="3"/>
      <c r="C13" s="3"/>
      <c r="D13" s="255" t="s">
        <v>136</v>
      </c>
      <c r="E13" s="255"/>
      <c r="F13" s="255"/>
      <c r="G13" s="256"/>
      <c r="H13" s="95" t="b">
        <v>0</v>
      </c>
      <c r="I13" s="252"/>
      <c r="J13" s="252"/>
      <c r="K13" s="252"/>
      <c r="L13" s="253"/>
      <c r="M13" s="4"/>
      <c r="N13" s="3"/>
    </row>
    <row r="14" spans="2:17" ht="31.5" customHeight="1" x14ac:dyDescent="0.25">
      <c r="B14" s="3"/>
      <c r="C14" s="3"/>
      <c r="D14" s="231" t="s">
        <v>137</v>
      </c>
      <c r="E14" s="231"/>
      <c r="F14" s="231"/>
      <c r="G14" s="232"/>
      <c r="H14" s="96" t="b">
        <v>0</v>
      </c>
      <c r="I14" s="233"/>
      <c r="J14" s="233"/>
      <c r="K14" s="233"/>
      <c r="L14" s="234"/>
      <c r="M14" s="4"/>
      <c r="N14" s="3"/>
    </row>
    <row r="15" spans="2:17" ht="18.75" customHeight="1" x14ac:dyDescent="0.25">
      <c r="B15" s="3"/>
      <c r="C15" s="3"/>
      <c r="D15" s="231" t="s">
        <v>168</v>
      </c>
      <c r="E15" s="231"/>
      <c r="F15" s="231"/>
      <c r="G15" s="232"/>
      <c r="H15" s="96" t="b">
        <v>0</v>
      </c>
      <c r="I15" s="233"/>
      <c r="J15" s="233"/>
      <c r="K15" s="233"/>
      <c r="L15" s="234"/>
      <c r="M15" s="4"/>
      <c r="N15" s="3"/>
    </row>
    <row r="16" spans="2:17" ht="18" customHeight="1" x14ac:dyDescent="0.25">
      <c r="B16" s="3"/>
      <c r="C16" s="3"/>
      <c r="D16" s="231" t="s">
        <v>169</v>
      </c>
      <c r="E16" s="231"/>
      <c r="F16" s="231"/>
      <c r="G16" s="232"/>
      <c r="H16" s="96" t="b">
        <v>0</v>
      </c>
      <c r="I16" s="233"/>
      <c r="J16" s="233"/>
      <c r="K16" s="233"/>
      <c r="L16" s="234"/>
      <c r="M16" s="4"/>
      <c r="N16" s="3"/>
    </row>
    <row r="17" spans="2:14" ht="30.6" customHeight="1" x14ac:dyDescent="0.25">
      <c r="B17" s="3"/>
      <c r="C17" s="3"/>
      <c r="D17" s="231" t="s">
        <v>138</v>
      </c>
      <c r="E17" s="231"/>
      <c r="F17" s="231"/>
      <c r="G17" s="232"/>
      <c r="H17" s="97" t="b">
        <v>0</v>
      </c>
      <c r="I17" s="225"/>
      <c r="J17" s="225"/>
      <c r="K17" s="225"/>
      <c r="L17" s="226"/>
      <c r="M17" s="4"/>
      <c r="N17" s="3"/>
    </row>
    <row r="18" spans="2:14" ht="18.95" customHeight="1" x14ac:dyDescent="0.25">
      <c r="B18" s="3"/>
      <c r="C18" s="3"/>
      <c r="D18" s="227" t="s">
        <v>139</v>
      </c>
      <c r="E18" s="227"/>
      <c r="F18" s="227"/>
      <c r="G18" s="228"/>
      <c r="H18" s="98" t="b">
        <v>0</v>
      </c>
      <c r="I18" s="239"/>
      <c r="J18" s="239"/>
      <c r="K18" s="239"/>
      <c r="L18" s="240"/>
      <c r="M18" s="4"/>
      <c r="N18" s="3"/>
    </row>
    <row r="19" spans="2:14" ht="33" customHeight="1" x14ac:dyDescent="0.25">
      <c r="B19" s="3"/>
      <c r="C19" s="3"/>
      <c r="D19" s="235" t="s">
        <v>2</v>
      </c>
      <c r="E19" s="235"/>
      <c r="F19" s="235"/>
      <c r="G19" s="236"/>
      <c r="H19" s="97" t="b">
        <v>0</v>
      </c>
      <c r="I19" s="225"/>
      <c r="J19" s="225"/>
      <c r="K19" s="225"/>
      <c r="L19" s="226"/>
      <c r="M19" s="4"/>
      <c r="N19" s="3"/>
    </row>
    <row r="20" spans="2:14" ht="28.5" customHeight="1" x14ac:dyDescent="0.25">
      <c r="B20" s="3"/>
      <c r="C20" s="3"/>
      <c r="D20" s="223" t="s">
        <v>140</v>
      </c>
      <c r="E20" s="223"/>
      <c r="F20" s="223"/>
      <c r="G20" s="224"/>
      <c r="H20" s="97" t="b">
        <v>0</v>
      </c>
      <c r="I20" s="225"/>
      <c r="J20" s="225"/>
      <c r="K20" s="225"/>
      <c r="L20" s="226"/>
      <c r="M20" s="4"/>
      <c r="N20" s="3"/>
    </row>
    <row r="21" spans="2:14" ht="18.75" customHeight="1" x14ac:dyDescent="0.25">
      <c r="B21" s="3"/>
      <c r="C21" s="3"/>
      <c r="D21" s="23"/>
      <c r="E21" s="23"/>
      <c r="F21" s="23"/>
      <c r="G21" s="23"/>
      <c r="H21" s="24"/>
      <c r="I21" s="4"/>
      <c r="J21" s="4"/>
      <c r="K21" s="4"/>
      <c r="L21" s="4"/>
      <c r="M21" s="4"/>
      <c r="N21" s="3"/>
    </row>
    <row r="22" spans="2:14" x14ac:dyDescent="0.25">
      <c r="B22" s="3"/>
      <c r="C22" s="3"/>
      <c r="D22" s="3"/>
      <c r="E22" s="3"/>
      <c r="F22" s="3"/>
      <c r="G22" s="3"/>
      <c r="H22" s="3"/>
      <c r="I22" s="3"/>
      <c r="J22" s="3"/>
      <c r="K22" s="3"/>
      <c r="L22" s="3"/>
      <c r="M22" s="3"/>
      <c r="N22" s="3"/>
    </row>
    <row r="23" spans="2:14" x14ac:dyDescent="0.25">
      <c r="B23" s="3"/>
      <c r="C23" s="3"/>
      <c r="D23" s="172" t="s">
        <v>70</v>
      </c>
      <c r="E23" s="172"/>
      <c r="F23" s="172"/>
      <c r="G23" s="172"/>
      <c r="H23" s="172"/>
      <c r="I23" s="172"/>
      <c r="J23" s="172"/>
      <c r="K23" s="172"/>
      <c r="L23" s="172"/>
      <c r="M23" s="30"/>
      <c r="N23" s="3"/>
    </row>
    <row r="24" spans="2:14" x14ac:dyDescent="0.25">
      <c r="B24" s="3"/>
      <c r="C24" s="3"/>
      <c r="D24" s="3"/>
      <c r="E24" s="3"/>
      <c r="F24" s="3"/>
      <c r="G24" s="3"/>
      <c r="H24" s="3"/>
      <c r="I24" s="3"/>
      <c r="J24" s="3"/>
      <c r="K24" s="3"/>
      <c r="L24" s="3"/>
      <c r="M24" s="3"/>
      <c r="N24" s="3"/>
    </row>
    <row r="25" spans="2:14" x14ac:dyDescent="0.25">
      <c r="B25" s="3"/>
      <c r="C25" s="3"/>
      <c r="D25" s="241" t="s">
        <v>15</v>
      </c>
      <c r="E25" s="242"/>
      <c r="F25" s="242"/>
      <c r="G25" s="242"/>
      <c r="H25" s="94" t="s">
        <v>170</v>
      </c>
      <c r="I25" s="243" t="s">
        <v>288</v>
      </c>
      <c r="J25" s="244"/>
      <c r="K25" s="244"/>
      <c r="L25" s="245"/>
      <c r="M25" s="4"/>
      <c r="N25" s="3"/>
    </row>
    <row r="26" spans="2:14" ht="47.1" customHeight="1" x14ac:dyDescent="0.25">
      <c r="B26" s="3"/>
      <c r="C26" s="3"/>
      <c r="D26" s="255" t="s">
        <v>141</v>
      </c>
      <c r="E26" s="255"/>
      <c r="F26" s="255"/>
      <c r="G26" s="256"/>
      <c r="H26" s="95" t="b">
        <v>0</v>
      </c>
      <c r="I26" s="252"/>
      <c r="J26" s="252"/>
      <c r="K26" s="252"/>
      <c r="L26" s="253"/>
      <c r="M26" s="4"/>
      <c r="N26" s="3"/>
    </row>
    <row r="27" spans="2:14" ht="16.5" customHeight="1" x14ac:dyDescent="0.25">
      <c r="B27" s="3"/>
      <c r="C27" s="3"/>
      <c r="D27" s="231" t="s">
        <v>142</v>
      </c>
      <c r="E27" s="231"/>
      <c r="F27" s="231"/>
      <c r="G27" s="232"/>
      <c r="H27" s="96" t="b">
        <v>0</v>
      </c>
      <c r="I27" s="233"/>
      <c r="J27" s="233"/>
      <c r="K27" s="233"/>
      <c r="L27" s="234"/>
      <c r="M27" s="4"/>
      <c r="N27" s="3"/>
    </row>
    <row r="28" spans="2:14" ht="32.1" customHeight="1" x14ac:dyDescent="0.25">
      <c r="B28" s="3"/>
      <c r="C28" s="3"/>
      <c r="D28" s="227" t="s">
        <v>143</v>
      </c>
      <c r="E28" s="227"/>
      <c r="F28" s="227"/>
      <c r="G28" s="228"/>
      <c r="H28" s="99" t="b">
        <v>0</v>
      </c>
      <c r="I28" s="229"/>
      <c r="J28" s="229"/>
      <c r="K28" s="229"/>
      <c r="L28" s="230"/>
      <c r="M28" s="4"/>
      <c r="N28" s="3"/>
    </row>
    <row r="29" spans="2:14" ht="17.100000000000001" customHeight="1" x14ac:dyDescent="0.25">
      <c r="B29" s="3"/>
      <c r="C29" s="3"/>
      <c r="D29" s="231" t="s">
        <v>144</v>
      </c>
      <c r="E29" s="231"/>
      <c r="F29" s="231"/>
      <c r="G29" s="232"/>
      <c r="H29" s="96" t="b">
        <v>0</v>
      </c>
      <c r="I29" s="233"/>
      <c r="J29" s="233"/>
      <c r="K29" s="233"/>
      <c r="L29" s="234"/>
      <c r="M29" s="4"/>
      <c r="N29" s="3"/>
    </row>
    <row r="30" spans="2:14" ht="17.100000000000001" customHeight="1" x14ac:dyDescent="0.25">
      <c r="B30" s="3"/>
      <c r="C30" s="3"/>
      <c r="D30" s="231" t="s">
        <v>145</v>
      </c>
      <c r="E30" s="231"/>
      <c r="F30" s="231"/>
      <c r="G30" s="232"/>
      <c r="H30" s="97" t="b">
        <v>0</v>
      </c>
      <c r="I30" s="225"/>
      <c r="J30" s="225"/>
      <c r="K30" s="225"/>
      <c r="L30" s="226"/>
      <c r="M30" s="4"/>
      <c r="N30" s="3"/>
    </row>
    <row r="31" spans="2:14" ht="30.95" customHeight="1" x14ac:dyDescent="0.25">
      <c r="B31" s="3"/>
      <c r="C31" s="3"/>
      <c r="D31" s="231" t="s">
        <v>146</v>
      </c>
      <c r="E31" s="231"/>
      <c r="F31" s="231"/>
      <c r="G31" s="232"/>
      <c r="H31" s="97" t="b">
        <v>0</v>
      </c>
      <c r="I31" s="225"/>
      <c r="J31" s="225"/>
      <c r="K31" s="225"/>
      <c r="L31" s="226"/>
      <c r="M31" s="4"/>
      <c r="N31" s="3"/>
    </row>
    <row r="32" spans="2:14" ht="31.5" customHeight="1" x14ac:dyDescent="0.25">
      <c r="B32" s="3"/>
      <c r="C32" s="3"/>
      <c r="D32" s="223" t="s">
        <v>270</v>
      </c>
      <c r="E32" s="223"/>
      <c r="F32" s="223"/>
      <c r="G32" s="224"/>
      <c r="H32" s="97" t="b">
        <v>0</v>
      </c>
      <c r="I32" s="225"/>
      <c r="J32" s="225"/>
      <c r="K32" s="225"/>
      <c r="L32" s="226"/>
      <c r="M32" s="4"/>
      <c r="N32" s="3"/>
    </row>
    <row r="33" spans="2:14" x14ac:dyDescent="0.25">
      <c r="B33" s="3"/>
      <c r="C33" s="3"/>
      <c r="D33" s="3"/>
      <c r="E33" s="3"/>
      <c r="F33" s="3"/>
      <c r="G33" s="3"/>
      <c r="H33" s="3"/>
      <c r="I33" s="3"/>
      <c r="J33" s="3"/>
      <c r="K33" s="3"/>
      <c r="L33" s="3"/>
      <c r="M33" s="3"/>
      <c r="N33" s="3"/>
    </row>
    <row r="34" spans="2:14" x14ac:dyDescent="0.25">
      <c r="B34" s="3"/>
      <c r="C34" s="3"/>
      <c r="D34" s="3"/>
      <c r="E34" s="3"/>
      <c r="F34" s="3"/>
      <c r="G34" s="3"/>
      <c r="H34" s="3"/>
      <c r="I34" s="3"/>
      <c r="J34" s="3"/>
      <c r="K34" s="3"/>
      <c r="L34" s="3"/>
      <c r="M34" s="3"/>
      <c r="N34" s="3"/>
    </row>
    <row r="35" spans="2:14" x14ac:dyDescent="0.25">
      <c r="B35" s="3"/>
      <c r="C35" s="3"/>
      <c r="D35" s="172" t="s">
        <v>71</v>
      </c>
      <c r="E35" s="172"/>
      <c r="F35" s="172"/>
      <c r="G35" s="172"/>
      <c r="H35" s="172"/>
      <c r="I35" s="172"/>
      <c r="J35" s="172"/>
      <c r="K35" s="172"/>
      <c r="L35" s="172"/>
      <c r="M35" s="30"/>
      <c r="N35" s="3"/>
    </row>
    <row r="36" spans="2:14" x14ac:dyDescent="0.25">
      <c r="B36" s="3"/>
      <c r="C36" s="3"/>
      <c r="D36" s="3"/>
      <c r="E36" s="3"/>
      <c r="F36" s="3"/>
      <c r="G36" s="3"/>
      <c r="H36" s="3"/>
      <c r="I36" s="3"/>
      <c r="J36" s="3"/>
      <c r="K36" s="3"/>
      <c r="L36" s="3"/>
      <c r="M36" s="3"/>
      <c r="N36" s="3"/>
    </row>
    <row r="37" spans="2:14" x14ac:dyDescent="0.25">
      <c r="B37" s="3"/>
      <c r="C37" s="3"/>
      <c r="D37" s="241" t="s">
        <v>15</v>
      </c>
      <c r="E37" s="242"/>
      <c r="F37" s="242"/>
      <c r="G37" s="242"/>
      <c r="H37" s="100" t="s">
        <v>170</v>
      </c>
      <c r="I37" s="243" t="s">
        <v>288</v>
      </c>
      <c r="J37" s="244"/>
      <c r="K37" s="244"/>
      <c r="L37" s="245"/>
      <c r="M37" s="4"/>
      <c r="N37" s="3"/>
    </row>
    <row r="38" spans="2:14" ht="18.95" customHeight="1" x14ac:dyDescent="0.25">
      <c r="B38" s="3"/>
      <c r="C38" s="3"/>
      <c r="D38" s="246" t="s">
        <v>147</v>
      </c>
      <c r="E38" s="246"/>
      <c r="F38" s="246"/>
      <c r="G38" s="247"/>
      <c r="H38" s="101" t="b">
        <v>0</v>
      </c>
      <c r="I38" s="248"/>
      <c r="J38" s="248"/>
      <c r="K38" s="248"/>
      <c r="L38" s="249"/>
      <c r="M38" s="4"/>
      <c r="N38" s="3"/>
    </row>
    <row r="39" spans="2:14" ht="21" customHeight="1" x14ac:dyDescent="0.25">
      <c r="B39" s="3"/>
      <c r="C39" s="3"/>
      <c r="D39" s="231" t="s">
        <v>148</v>
      </c>
      <c r="E39" s="231"/>
      <c r="F39" s="231"/>
      <c r="G39" s="232"/>
      <c r="H39" s="96" t="b">
        <v>0</v>
      </c>
      <c r="I39" s="233"/>
      <c r="J39" s="233"/>
      <c r="K39" s="233"/>
      <c r="L39" s="234"/>
      <c r="M39" s="4"/>
      <c r="N39" s="3"/>
    </row>
    <row r="40" spans="2:14" ht="32.1" customHeight="1" x14ac:dyDescent="0.25">
      <c r="B40" s="3"/>
      <c r="C40" s="3"/>
      <c r="D40" s="227" t="s">
        <v>149</v>
      </c>
      <c r="E40" s="227"/>
      <c r="F40" s="227"/>
      <c r="G40" s="228"/>
      <c r="H40" s="99" t="b">
        <v>0</v>
      </c>
      <c r="I40" s="229"/>
      <c r="J40" s="229"/>
      <c r="K40" s="229"/>
      <c r="L40" s="230"/>
      <c r="M40" s="4"/>
      <c r="N40" s="3"/>
    </row>
    <row r="41" spans="2:14" ht="17.45" customHeight="1" x14ac:dyDescent="0.25">
      <c r="B41" s="3"/>
      <c r="C41" s="3"/>
      <c r="D41" s="231" t="s">
        <v>150</v>
      </c>
      <c r="E41" s="231"/>
      <c r="F41" s="231"/>
      <c r="G41" s="232"/>
      <c r="H41" s="96" t="b">
        <v>0</v>
      </c>
      <c r="I41" s="233"/>
      <c r="J41" s="233"/>
      <c r="K41" s="233"/>
      <c r="L41" s="234"/>
      <c r="M41" s="4"/>
      <c r="N41" s="3"/>
    </row>
    <row r="42" spans="2:14" ht="18" customHeight="1" x14ac:dyDescent="0.25">
      <c r="B42" s="3"/>
      <c r="C42" s="3"/>
      <c r="D42" s="235" t="s">
        <v>151</v>
      </c>
      <c r="E42" s="235"/>
      <c r="F42" s="235"/>
      <c r="G42" s="236"/>
      <c r="H42" s="97" t="b">
        <v>0</v>
      </c>
      <c r="I42" s="225"/>
      <c r="J42" s="225"/>
      <c r="K42" s="225"/>
      <c r="L42" s="226"/>
      <c r="M42" s="4"/>
      <c r="N42" s="3"/>
    </row>
    <row r="43" spans="2:14" ht="17.45" customHeight="1" x14ac:dyDescent="0.25">
      <c r="B43" s="3"/>
      <c r="C43" s="3"/>
      <c r="D43" s="227" t="s">
        <v>152</v>
      </c>
      <c r="E43" s="227"/>
      <c r="F43" s="227"/>
      <c r="G43" s="228"/>
      <c r="H43" s="98" t="b">
        <v>0</v>
      </c>
      <c r="I43" s="239"/>
      <c r="J43" s="239"/>
      <c r="K43" s="239"/>
      <c r="L43" s="240"/>
      <c r="M43" s="4"/>
      <c r="N43" s="3"/>
    </row>
    <row r="44" spans="2:14" ht="32.1" customHeight="1" x14ac:dyDescent="0.25">
      <c r="B44" s="3"/>
      <c r="C44" s="3"/>
      <c r="D44" s="223" t="s">
        <v>153</v>
      </c>
      <c r="E44" s="223"/>
      <c r="F44" s="223"/>
      <c r="G44" s="224"/>
      <c r="H44" s="97" t="b">
        <v>0</v>
      </c>
      <c r="I44" s="225"/>
      <c r="J44" s="225"/>
      <c r="K44" s="225"/>
      <c r="L44" s="226"/>
      <c r="M44" s="4"/>
      <c r="N44" s="3"/>
    </row>
    <row r="45" spans="2:14" x14ac:dyDescent="0.25">
      <c r="B45" s="3"/>
      <c r="C45" s="3"/>
      <c r="D45" s="3"/>
      <c r="E45" s="3"/>
      <c r="F45" s="3"/>
      <c r="G45" s="3"/>
      <c r="H45" s="3"/>
      <c r="I45" s="3"/>
      <c r="J45" s="3"/>
      <c r="K45" s="3"/>
      <c r="L45" s="3"/>
      <c r="M45" s="3"/>
      <c r="N45" s="3"/>
    </row>
    <row r="46" spans="2:14" ht="32.450000000000003" customHeight="1" x14ac:dyDescent="0.25">
      <c r="B46" s="3"/>
      <c r="C46" s="3"/>
      <c r="D46" s="3"/>
      <c r="E46" s="3"/>
      <c r="F46" s="3"/>
      <c r="G46" s="3"/>
      <c r="H46" s="3"/>
      <c r="I46" s="3"/>
      <c r="J46" s="3"/>
      <c r="K46" s="3"/>
      <c r="L46" s="3"/>
      <c r="M46" s="3"/>
      <c r="N46" s="3"/>
    </row>
    <row r="47" spans="2:14" ht="220.5" customHeight="1" x14ac:dyDescent="0.25">
      <c r="B47" s="3"/>
      <c r="C47" s="137" t="s">
        <v>176</v>
      </c>
      <c r="D47" s="138"/>
      <c r="E47" s="138"/>
      <c r="F47" s="138"/>
      <c r="G47" s="138"/>
      <c r="H47" s="138"/>
      <c r="I47" s="138"/>
      <c r="J47" s="138"/>
      <c r="K47" s="138"/>
      <c r="L47" s="138"/>
      <c r="M47" s="138"/>
      <c r="N47" s="3"/>
    </row>
    <row r="48" spans="2:14" ht="18" customHeight="1" x14ac:dyDescent="0.25">
      <c r="B48" s="3"/>
      <c r="C48" s="31"/>
      <c r="D48" s="40"/>
      <c r="E48" s="40"/>
      <c r="F48" s="40"/>
      <c r="G48" s="40"/>
      <c r="H48" s="40"/>
      <c r="I48" s="40"/>
      <c r="J48" s="40"/>
      <c r="K48" s="40"/>
      <c r="L48" s="40"/>
      <c r="M48" s="40"/>
      <c r="N48" s="3"/>
    </row>
    <row r="49" spans="2:14" ht="15.6" customHeight="1" x14ac:dyDescent="0.25">
      <c r="B49" s="3"/>
      <c r="C49" s="155" t="s">
        <v>172</v>
      </c>
      <c r="D49" s="155"/>
      <c r="E49" s="155"/>
      <c r="F49" s="40"/>
      <c r="G49" s="40"/>
      <c r="H49" s="40"/>
      <c r="I49" s="40"/>
      <c r="J49" s="40"/>
      <c r="K49" s="40"/>
      <c r="L49" s="40"/>
      <c r="M49" s="40"/>
      <c r="N49" s="3"/>
    </row>
    <row r="50" spans="2:14" ht="27" customHeight="1" x14ac:dyDescent="0.25">
      <c r="B50" s="3"/>
      <c r="C50" s="148" t="s">
        <v>177</v>
      </c>
      <c r="D50" s="148"/>
      <c r="E50" s="148"/>
      <c r="F50" s="148"/>
      <c r="G50" s="148"/>
      <c r="H50" s="258" t="s">
        <v>37</v>
      </c>
      <c r="I50" s="259"/>
      <c r="J50" s="259"/>
      <c r="K50" s="259"/>
      <c r="L50" s="259"/>
      <c r="M50" s="60"/>
      <c r="N50" s="3"/>
    </row>
    <row r="51" spans="2:14" ht="30.6" customHeight="1" x14ac:dyDescent="0.25">
      <c r="B51" s="3"/>
      <c r="C51" s="137" t="s">
        <v>180</v>
      </c>
      <c r="D51" s="137"/>
      <c r="E51" s="137"/>
      <c r="F51" s="137"/>
      <c r="G51" s="137"/>
      <c r="H51" s="259" t="s">
        <v>38</v>
      </c>
      <c r="I51" s="259"/>
      <c r="J51" s="259"/>
      <c r="K51" s="259"/>
      <c r="L51" s="259"/>
      <c r="M51" s="60"/>
      <c r="N51" s="3"/>
    </row>
    <row r="52" spans="2:14" ht="16.5" customHeight="1" x14ac:dyDescent="0.25">
      <c r="B52" s="3"/>
      <c r="C52" s="137" t="s">
        <v>178</v>
      </c>
      <c r="D52" s="137"/>
      <c r="E52" s="137"/>
      <c r="F52" s="137"/>
      <c r="G52" s="137"/>
      <c r="H52" s="258" t="s">
        <v>39</v>
      </c>
      <c r="I52" s="258"/>
      <c r="J52" s="258"/>
      <c r="K52" s="258"/>
      <c r="L52" s="258"/>
      <c r="M52" s="60"/>
      <c r="N52" s="3"/>
    </row>
    <row r="53" spans="2:14" ht="43.5" customHeight="1" x14ac:dyDescent="0.25">
      <c r="B53" s="3"/>
      <c r="C53" s="137" t="s">
        <v>181</v>
      </c>
      <c r="D53" s="137"/>
      <c r="E53" s="137"/>
      <c r="F53" s="137"/>
      <c r="G53" s="137"/>
      <c r="H53" s="259" t="s">
        <v>40</v>
      </c>
      <c r="I53" s="259"/>
      <c r="J53" s="259"/>
      <c r="K53" s="259"/>
      <c r="L53" s="259"/>
      <c r="M53" s="60"/>
      <c r="N53" s="3"/>
    </row>
    <row r="54" spans="2:14" ht="30.6" customHeight="1" x14ac:dyDescent="0.25">
      <c r="B54" s="3"/>
      <c r="C54" s="137" t="s">
        <v>179</v>
      </c>
      <c r="D54" s="137"/>
      <c r="E54" s="137"/>
      <c r="F54" s="137"/>
      <c r="G54" s="137"/>
      <c r="H54" s="258" t="s">
        <v>69</v>
      </c>
      <c r="I54" s="258"/>
      <c r="J54" s="258"/>
      <c r="K54" s="258"/>
      <c r="L54" s="258"/>
      <c r="M54" s="60"/>
      <c r="N54" s="3"/>
    </row>
    <row r="55" spans="2:14" ht="53.25" customHeight="1" x14ac:dyDescent="0.25">
      <c r="B55" s="3"/>
      <c r="C55" s="137" t="s">
        <v>173</v>
      </c>
      <c r="D55" s="137"/>
      <c r="E55" s="137"/>
      <c r="F55" s="137"/>
      <c r="G55" s="137"/>
      <c r="H55" s="258" t="s">
        <v>157</v>
      </c>
      <c r="I55" s="259"/>
      <c r="J55" s="259"/>
      <c r="K55" s="259"/>
      <c r="L55" s="259"/>
      <c r="M55" s="60"/>
      <c r="N55" s="3"/>
    </row>
    <row r="56" spans="2:14" x14ac:dyDescent="0.25">
      <c r="B56" s="3"/>
      <c r="C56" s="60"/>
      <c r="D56" s="60"/>
      <c r="E56" s="60"/>
      <c r="F56" s="3"/>
      <c r="G56" s="60"/>
      <c r="H56" s="60"/>
      <c r="I56" s="60"/>
      <c r="J56" s="60"/>
      <c r="K56" s="60"/>
      <c r="L56" s="60"/>
      <c r="M56" s="60"/>
      <c r="N56" s="3"/>
    </row>
    <row r="57" spans="2:14" x14ac:dyDescent="0.25">
      <c r="B57" s="254"/>
      <c r="C57" s="254"/>
      <c r="D57" s="254"/>
      <c r="E57" s="254"/>
      <c r="F57" s="254"/>
      <c r="G57" s="254"/>
      <c r="H57" s="254"/>
      <c r="I57" s="254"/>
      <c r="J57" s="254"/>
      <c r="K57" s="254"/>
      <c r="L57" s="254"/>
      <c r="M57" s="254"/>
      <c r="N57" s="254"/>
    </row>
    <row r="58" spans="2:14" x14ac:dyDescent="0.25">
      <c r="D58" s="82"/>
      <c r="E58" s="82"/>
      <c r="F58" s="82"/>
      <c r="G58" s="82"/>
      <c r="H58" s="82"/>
    </row>
    <row r="59" spans="2:14" x14ac:dyDescent="0.25">
      <c r="D59" s="82"/>
      <c r="E59" s="210" t="s">
        <v>0</v>
      </c>
      <c r="F59" s="210"/>
      <c r="G59" s="210"/>
      <c r="H59" s="210"/>
    </row>
    <row r="60" spans="2:14" x14ac:dyDescent="0.25">
      <c r="D60" s="82"/>
      <c r="E60" s="82">
        <f t="shared" ref="E60:E67" si="0">COUNTIF(H13,TRUE)</f>
        <v>0</v>
      </c>
      <c r="F60" s="91">
        <f>E60*0.1</f>
        <v>0</v>
      </c>
      <c r="G60" s="93">
        <f>SUM(F60:F81)</f>
        <v>0</v>
      </c>
      <c r="H60" s="93">
        <f>MIN(1,1-G60)</f>
        <v>1</v>
      </c>
    </row>
    <row r="61" spans="2:14" x14ac:dyDescent="0.25">
      <c r="D61" s="82"/>
      <c r="E61" s="82">
        <f t="shared" si="0"/>
        <v>0</v>
      </c>
      <c r="F61" s="91">
        <f>E61*0.04</f>
        <v>0</v>
      </c>
      <c r="G61" s="82"/>
      <c r="H61" s="82"/>
    </row>
    <row r="62" spans="2:14" x14ac:dyDescent="0.25">
      <c r="D62" s="82"/>
      <c r="E62" s="82">
        <f t="shared" si="0"/>
        <v>0</v>
      </c>
      <c r="F62" s="91">
        <f>E62*0.04</f>
        <v>0</v>
      </c>
      <c r="G62" s="82"/>
      <c r="H62" s="82"/>
    </row>
    <row r="63" spans="2:14" x14ac:dyDescent="0.25">
      <c r="D63" s="82"/>
      <c r="E63" s="82">
        <f t="shared" si="0"/>
        <v>0</v>
      </c>
      <c r="F63" s="91">
        <f>E63*0.04</f>
        <v>0</v>
      </c>
      <c r="G63" s="82"/>
      <c r="H63" s="82"/>
    </row>
    <row r="64" spans="2:14" x14ac:dyDescent="0.25">
      <c r="D64" s="82"/>
      <c r="E64" s="82">
        <f t="shared" si="0"/>
        <v>0</v>
      </c>
      <c r="F64" s="91">
        <f>E64*0.04</f>
        <v>0</v>
      </c>
      <c r="G64" s="82"/>
      <c r="H64" s="82"/>
    </row>
    <row r="65" spans="4:8" x14ac:dyDescent="0.25">
      <c r="D65" s="82"/>
      <c r="E65" s="82">
        <f t="shared" si="0"/>
        <v>0</v>
      </c>
      <c r="F65" s="91">
        <f>E65*0.1</f>
        <v>0</v>
      </c>
      <c r="G65" s="82"/>
      <c r="H65" s="82"/>
    </row>
    <row r="66" spans="4:8" x14ac:dyDescent="0.25">
      <c r="D66" s="82"/>
      <c r="E66" s="82">
        <f t="shared" si="0"/>
        <v>0</v>
      </c>
      <c r="F66" s="91">
        <f>E66*0.04</f>
        <v>0</v>
      </c>
      <c r="G66" s="82"/>
      <c r="H66" s="82"/>
    </row>
    <row r="67" spans="4:8" x14ac:dyDescent="0.25">
      <c r="D67" s="82"/>
      <c r="E67" s="82">
        <f t="shared" si="0"/>
        <v>0</v>
      </c>
      <c r="F67" s="91">
        <f>E67*0.04</f>
        <v>0</v>
      </c>
      <c r="G67" s="82"/>
      <c r="H67" s="82"/>
    </row>
    <row r="68" spans="4:8" x14ac:dyDescent="0.25">
      <c r="D68" s="82"/>
      <c r="E68" s="82">
        <f t="shared" ref="E68:E74" si="1">COUNTIF(H26,TRUE)</f>
        <v>0</v>
      </c>
      <c r="F68" s="91">
        <f>E68*0.05</f>
        <v>0</v>
      </c>
      <c r="G68" s="82"/>
      <c r="H68" s="82"/>
    </row>
    <row r="69" spans="4:8" x14ac:dyDescent="0.25">
      <c r="D69" s="82"/>
      <c r="E69" s="82">
        <f t="shared" si="1"/>
        <v>0</v>
      </c>
      <c r="F69" s="91">
        <f>E69*0.04</f>
        <v>0</v>
      </c>
      <c r="G69" s="82"/>
      <c r="H69" s="82"/>
    </row>
    <row r="70" spans="4:8" x14ac:dyDescent="0.25">
      <c r="D70" s="82"/>
      <c r="E70" s="82">
        <f t="shared" si="1"/>
        <v>0</v>
      </c>
      <c r="F70" s="91">
        <f>E70*0.05</f>
        <v>0</v>
      </c>
      <c r="G70" s="82"/>
      <c r="H70" s="82"/>
    </row>
    <row r="71" spans="4:8" x14ac:dyDescent="0.25">
      <c r="D71" s="82"/>
      <c r="E71" s="82">
        <f t="shared" si="1"/>
        <v>0</v>
      </c>
      <c r="F71" s="91">
        <f>E71*0.04</f>
        <v>0</v>
      </c>
      <c r="G71" s="82"/>
      <c r="H71" s="82"/>
    </row>
    <row r="72" spans="4:8" x14ac:dyDescent="0.25">
      <c r="D72" s="82"/>
      <c r="E72" s="82">
        <f t="shared" si="1"/>
        <v>0</v>
      </c>
      <c r="F72" s="91">
        <f t="shared" ref="F72:F73" si="2">E72*0.04</f>
        <v>0</v>
      </c>
      <c r="G72" s="82"/>
      <c r="H72" s="82"/>
    </row>
    <row r="73" spans="4:8" x14ac:dyDescent="0.25">
      <c r="D73" s="82"/>
      <c r="E73" s="82">
        <f t="shared" si="1"/>
        <v>0</v>
      </c>
      <c r="F73" s="91">
        <f t="shared" si="2"/>
        <v>0</v>
      </c>
      <c r="G73" s="82"/>
      <c r="H73" s="82"/>
    </row>
    <row r="74" spans="4:8" x14ac:dyDescent="0.25">
      <c r="D74" s="82"/>
      <c r="E74" s="82">
        <f t="shared" si="1"/>
        <v>0</v>
      </c>
      <c r="F74" s="91">
        <f>E74*0.04</f>
        <v>0</v>
      </c>
      <c r="G74" s="82"/>
      <c r="H74" s="82"/>
    </row>
    <row r="75" spans="4:8" x14ac:dyDescent="0.25">
      <c r="D75" s="82"/>
      <c r="E75" s="82">
        <f>COUNTIF(H38,TRUE)</f>
        <v>0</v>
      </c>
      <c r="F75" s="91">
        <f t="shared" ref="F75:F76" si="3">E75*0.04</f>
        <v>0</v>
      </c>
      <c r="G75" s="82"/>
      <c r="H75" s="82"/>
    </row>
    <row r="76" spans="4:8" x14ac:dyDescent="0.25">
      <c r="D76" s="82"/>
      <c r="E76" s="82">
        <f t="shared" ref="E76:E81" si="4">COUNTIF(H39,TRUE)</f>
        <v>0</v>
      </c>
      <c r="F76" s="91">
        <f t="shared" si="3"/>
        <v>0</v>
      </c>
      <c r="G76" s="82"/>
      <c r="H76" s="82"/>
    </row>
    <row r="77" spans="4:8" x14ac:dyDescent="0.25">
      <c r="D77" s="82"/>
      <c r="E77" s="82">
        <f t="shared" si="4"/>
        <v>0</v>
      </c>
      <c r="F77" s="91">
        <f>E77*0.05</f>
        <v>0</v>
      </c>
      <c r="G77" s="82"/>
      <c r="H77" s="82"/>
    </row>
    <row r="78" spans="4:8" x14ac:dyDescent="0.25">
      <c r="D78" s="82"/>
      <c r="E78" s="82">
        <f t="shared" si="4"/>
        <v>0</v>
      </c>
      <c r="F78" s="91">
        <f>E78*0.04</f>
        <v>0</v>
      </c>
      <c r="G78" s="82"/>
      <c r="H78" s="82"/>
    </row>
    <row r="79" spans="4:8" x14ac:dyDescent="0.25">
      <c r="D79" s="82"/>
      <c r="E79" s="82">
        <f t="shared" si="4"/>
        <v>0</v>
      </c>
      <c r="F79" s="91">
        <f>E79*0.02</f>
        <v>0</v>
      </c>
      <c r="G79" s="82"/>
      <c r="H79" s="82"/>
    </row>
    <row r="80" spans="4:8" x14ac:dyDescent="0.25">
      <c r="D80" s="82"/>
      <c r="E80" s="82">
        <f t="shared" si="4"/>
        <v>0</v>
      </c>
      <c r="F80" s="91">
        <f>E80*0.05</f>
        <v>0</v>
      </c>
      <c r="G80" s="82"/>
      <c r="H80" s="82"/>
    </row>
    <row r="81" spans="4:8" x14ac:dyDescent="0.25">
      <c r="D81" s="82"/>
      <c r="E81" s="82">
        <f t="shared" si="4"/>
        <v>0</v>
      </c>
      <c r="F81" s="91">
        <f>E81*0.02</f>
        <v>0</v>
      </c>
      <c r="G81" s="82"/>
      <c r="H81" s="82"/>
    </row>
    <row r="82" spans="4:8" x14ac:dyDescent="0.25">
      <c r="D82" s="82"/>
      <c r="E82" s="82"/>
      <c r="F82" s="82"/>
      <c r="G82" s="82"/>
      <c r="H82" s="82"/>
    </row>
    <row r="83" spans="4:8" x14ac:dyDescent="0.25">
      <c r="D83" s="82"/>
      <c r="E83" s="82"/>
      <c r="F83" s="82"/>
      <c r="G83" s="82"/>
      <c r="H83" s="82"/>
    </row>
  </sheetData>
  <sheetProtection sheet="1" selectLockedCells="1"/>
  <mergeCells count="74">
    <mergeCell ref="C2:M2"/>
    <mergeCell ref="C53:G53"/>
    <mergeCell ref="C54:G54"/>
    <mergeCell ref="C55:G55"/>
    <mergeCell ref="H50:L50"/>
    <mergeCell ref="H51:L51"/>
    <mergeCell ref="H52:L52"/>
    <mergeCell ref="H53:L53"/>
    <mergeCell ref="H54:L54"/>
    <mergeCell ref="H55:L55"/>
    <mergeCell ref="D10:L10"/>
    <mergeCell ref="D13:G13"/>
    <mergeCell ref="D31:G31"/>
    <mergeCell ref="I31:L31"/>
    <mergeCell ref="D28:G28"/>
    <mergeCell ref="I28:L28"/>
    <mergeCell ref="E59:H59"/>
    <mergeCell ref="D17:G17"/>
    <mergeCell ref="I17:L17"/>
    <mergeCell ref="D14:G14"/>
    <mergeCell ref="I14:L14"/>
    <mergeCell ref="D15:G15"/>
    <mergeCell ref="I15:L15"/>
    <mergeCell ref="D18:G18"/>
    <mergeCell ref="I18:L18"/>
    <mergeCell ref="D19:G19"/>
    <mergeCell ref="I19:L19"/>
    <mergeCell ref="D20:G20"/>
    <mergeCell ref="I20:L20"/>
    <mergeCell ref="D29:G29"/>
    <mergeCell ref="I29:L29"/>
    <mergeCell ref="D30:G30"/>
    <mergeCell ref="D35:L35"/>
    <mergeCell ref="D16:G16"/>
    <mergeCell ref="I30:L30"/>
    <mergeCell ref="D26:G26"/>
    <mergeCell ref="I26:L26"/>
    <mergeCell ref="D27:G27"/>
    <mergeCell ref="I27:L27"/>
    <mergeCell ref="I16:L16"/>
    <mergeCell ref="D32:G32"/>
    <mergeCell ref="I32:L32"/>
    <mergeCell ref="D23:L23"/>
    <mergeCell ref="D25:G25"/>
    <mergeCell ref="I25:L25"/>
    <mergeCell ref="B57:N57"/>
    <mergeCell ref="C47:M47"/>
    <mergeCell ref="C50:G50"/>
    <mergeCell ref="C51:G51"/>
    <mergeCell ref="C52:G52"/>
    <mergeCell ref="C49:E49"/>
    <mergeCell ref="C5:M5"/>
    <mergeCell ref="C4:M4"/>
    <mergeCell ref="D7:F7"/>
    <mergeCell ref="D8:F8"/>
    <mergeCell ref="D43:G43"/>
    <mergeCell ref="I43:L43"/>
    <mergeCell ref="I42:L42"/>
    <mergeCell ref="D37:G37"/>
    <mergeCell ref="I37:L37"/>
    <mergeCell ref="D38:G38"/>
    <mergeCell ref="I38:L38"/>
    <mergeCell ref="D39:G39"/>
    <mergeCell ref="I39:L39"/>
    <mergeCell ref="D12:G12"/>
    <mergeCell ref="I12:L12"/>
    <mergeCell ref="I13:L13"/>
    <mergeCell ref="D44:G44"/>
    <mergeCell ref="I44:L44"/>
    <mergeCell ref="D40:G40"/>
    <mergeCell ref="I40:L40"/>
    <mergeCell ref="D41:G41"/>
    <mergeCell ref="I41:L41"/>
    <mergeCell ref="D42:G42"/>
  </mergeCells>
  <conditionalFormatting sqref="D13:G20">
    <cfRule type="expression" dxfId="16" priority="5">
      <formula>$H13</formula>
    </cfRule>
  </conditionalFormatting>
  <conditionalFormatting sqref="D21:G21">
    <cfRule type="expression" dxfId="15" priority="16">
      <formula>$H21</formula>
    </cfRule>
  </conditionalFormatting>
  <conditionalFormatting sqref="D26:G32">
    <cfRule type="expression" dxfId="14" priority="3">
      <formula>$H26</formula>
    </cfRule>
  </conditionalFormatting>
  <conditionalFormatting sqref="D38:G44">
    <cfRule type="expression" dxfId="13" priority="1">
      <formula>$H38</formula>
    </cfRule>
  </conditionalFormatting>
  <hyperlinks>
    <hyperlink ref="H50" r:id="rId1" xr:uid="{22B0571B-2031-4378-80E6-D8824515564C}"/>
    <hyperlink ref="H51" r:id="rId2" xr:uid="{D4333003-9594-4DBE-A4B9-E32CC5807390}"/>
    <hyperlink ref="H53" r:id="rId3" xr:uid="{786A149D-EBE1-4BC8-A2E4-B3E8A01B3A37}"/>
    <hyperlink ref="H54" r:id="rId4" xr:uid="{303EDCED-928A-4A83-940E-A71C52ABAB56}"/>
    <hyperlink ref="H52" r:id="rId5" xr:uid="{A51227AE-0F83-4838-9348-493D406718A3}"/>
    <hyperlink ref="H55" r:id="rId6" xr:uid="{BB14410D-DD75-41DF-863F-D71139D201FD}"/>
  </hyperlinks>
  <pageMargins left="0.7" right="0.7" top="0.75" bottom="0.75" header="0.3" footer="0.3"/>
  <pageSetup paperSize="9" orientation="portrait" verticalDpi="0" r:id="rId7"/>
  <headerFooter>
    <oddFooter>&amp;L_x000D_&amp;1#&amp;"Calibri"&amp;10&amp;K000000 LUT Group Confidential - Other information (3Y)</oddFooter>
  </headerFooter>
  <drawing r:id="rId8"/>
  <legacyDrawing r:id="rId9"/>
  <mc:AlternateContent xmlns:mc="http://schemas.openxmlformats.org/markup-compatibility/2006">
    <mc:Choice Requires="x14">
      <controls>
        <mc:AlternateContent xmlns:mc="http://schemas.openxmlformats.org/markup-compatibility/2006">
          <mc:Choice Requires="x14">
            <control shapeId="19457" r:id="rId10" name="Check Box 1">
              <controlPr defaultSize="0" autoFill="0" autoLine="0" autoPict="0">
                <anchor moveWithCells="1">
                  <from>
                    <xdr:col>7</xdr:col>
                    <xdr:colOff>314325</xdr:colOff>
                    <xdr:row>12</xdr:row>
                    <xdr:rowOff>9525</xdr:rowOff>
                  </from>
                  <to>
                    <xdr:col>7</xdr:col>
                    <xdr:colOff>638175</xdr:colOff>
                    <xdr:row>13</xdr:row>
                    <xdr:rowOff>19050</xdr:rowOff>
                  </to>
                </anchor>
              </controlPr>
            </control>
          </mc:Choice>
        </mc:AlternateContent>
        <mc:AlternateContent xmlns:mc="http://schemas.openxmlformats.org/markup-compatibility/2006">
          <mc:Choice Requires="x14">
            <control shapeId="19458" r:id="rId11" name="Check Box 2">
              <controlPr defaultSize="0" autoFill="0" autoLine="0" autoPict="0">
                <anchor moveWithCells="1">
                  <from>
                    <xdr:col>7</xdr:col>
                    <xdr:colOff>314325</xdr:colOff>
                    <xdr:row>13</xdr:row>
                    <xdr:rowOff>95250</xdr:rowOff>
                  </from>
                  <to>
                    <xdr:col>7</xdr:col>
                    <xdr:colOff>600075</xdr:colOff>
                    <xdr:row>13</xdr:row>
                    <xdr:rowOff>304800</xdr:rowOff>
                  </to>
                </anchor>
              </controlPr>
            </control>
          </mc:Choice>
        </mc:AlternateContent>
        <mc:AlternateContent xmlns:mc="http://schemas.openxmlformats.org/markup-compatibility/2006">
          <mc:Choice Requires="x14">
            <control shapeId="19459" r:id="rId12" name="Check Box 3">
              <controlPr defaultSize="0" autoFill="0" autoLine="0" autoPict="0">
                <anchor moveWithCells="1">
                  <from>
                    <xdr:col>7</xdr:col>
                    <xdr:colOff>304800</xdr:colOff>
                    <xdr:row>14</xdr:row>
                    <xdr:rowOff>19050</xdr:rowOff>
                  </from>
                  <to>
                    <xdr:col>7</xdr:col>
                    <xdr:colOff>609600</xdr:colOff>
                    <xdr:row>15</xdr:row>
                    <xdr:rowOff>0</xdr:rowOff>
                  </to>
                </anchor>
              </controlPr>
            </control>
          </mc:Choice>
        </mc:AlternateContent>
        <mc:AlternateContent xmlns:mc="http://schemas.openxmlformats.org/markup-compatibility/2006">
          <mc:Choice Requires="x14">
            <control shapeId="19460" r:id="rId13" name="Check Box 4">
              <controlPr defaultSize="0" autoFill="0" autoLine="0" autoPict="0">
                <anchor moveWithCells="1">
                  <from>
                    <xdr:col>7</xdr:col>
                    <xdr:colOff>295275</xdr:colOff>
                    <xdr:row>15</xdr:row>
                    <xdr:rowOff>9525</xdr:rowOff>
                  </from>
                  <to>
                    <xdr:col>7</xdr:col>
                    <xdr:colOff>542925</xdr:colOff>
                    <xdr:row>15</xdr:row>
                    <xdr:rowOff>200025</xdr:rowOff>
                  </to>
                </anchor>
              </controlPr>
            </control>
          </mc:Choice>
        </mc:AlternateContent>
        <mc:AlternateContent xmlns:mc="http://schemas.openxmlformats.org/markup-compatibility/2006">
          <mc:Choice Requires="x14">
            <control shapeId="19461" r:id="rId14" name="Check Box 5">
              <controlPr defaultSize="0" autoFill="0" autoLine="0" autoPict="0">
                <anchor moveWithCells="1">
                  <from>
                    <xdr:col>7</xdr:col>
                    <xdr:colOff>295275</xdr:colOff>
                    <xdr:row>16</xdr:row>
                    <xdr:rowOff>76200</xdr:rowOff>
                  </from>
                  <to>
                    <xdr:col>7</xdr:col>
                    <xdr:colOff>590550</xdr:colOff>
                    <xdr:row>16</xdr:row>
                    <xdr:rowOff>285750</xdr:rowOff>
                  </to>
                </anchor>
              </controlPr>
            </control>
          </mc:Choice>
        </mc:AlternateContent>
        <mc:AlternateContent xmlns:mc="http://schemas.openxmlformats.org/markup-compatibility/2006">
          <mc:Choice Requires="x14">
            <control shapeId="19462" r:id="rId15" name="Check Box 6">
              <controlPr defaultSize="0" autoFill="0" autoLine="0" autoPict="0">
                <anchor moveWithCells="1">
                  <from>
                    <xdr:col>7</xdr:col>
                    <xdr:colOff>295275</xdr:colOff>
                    <xdr:row>17</xdr:row>
                    <xdr:rowOff>9525</xdr:rowOff>
                  </from>
                  <to>
                    <xdr:col>7</xdr:col>
                    <xdr:colOff>561975</xdr:colOff>
                    <xdr:row>17</xdr:row>
                    <xdr:rowOff>228600</xdr:rowOff>
                  </to>
                </anchor>
              </controlPr>
            </control>
          </mc:Choice>
        </mc:AlternateContent>
        <mc:AlternateContent xmlns:mc="http://schemas.openxmlformats.org/markup-compatibility/2006">
          <mc:Choice Requires="x14">
            <control shapeId="19463" r:id="rId16" name="Check Box 7">
              <controlPr defaultSize="0" autoFill="0" autoLine="0" autoPict="0">
                <anchor moveWithCells="1">
                  <from>
                    <xdr:col>7</xdr:col>
                    <xdr:colOff>295275</xdr:colOff>
                    <xdr:row>18</xdr:row>
                    <xdr:rowOff>95250</xdr:rowOff>
                  </from>
                  <to>
                    <xdr:col>7</xdr:col>
                    <xdr:colOff>590550</xdr:colOff>
                    <xdr:row>18</xdr:row>
                    <xdr:rowOff>304800</xdr:rowOff>
                  </to>
                </anchor>
              </controlPr>
            </control>
          </mc:Choice>
        </mc:AlternateContent>
        <mc:AlternateContent xmlns:mc="http://schemas.openxmlformats.org/markup-compatibility/2006">
          <mc:Choice Requires="x14">
            <control shapeId="19465" r:id="rId17" name="Check Box 9">
              <controlPr defaultSize="0" autoFill="0" autoLine="0" autoPict="0">
                <anchor moveWithCells="1">
                  <from>
                    <xdr:col>7</xdr:col>
                    <xdr:colOff>295275</xdr:colOff>
                    <xdr:row>19</xdr:row>
                    <xdr:rowOff>9525</xdr:rowOff>
                  </from>
                  <to>
                    <xdr:col>7</xdr:col>
                    <xdr:colOff>590550</xdr:colOff>
                    <xdr:row>19</xdr:row>
                    <xdr:rowOff>219075</xdr:rowOff>
                  </to>
                </anchor>
              </controlPr>
            </control>
          </mc:Choice>
        </mc:AlternateContent>
        <mc:AlternateContent xmlns:mc="http://schemas.openxmlformats.org/markup-compatibility/2006">
          <mc:Choice Requires="x14">
            <control shapeId="19466" r:id="rId18" name="Check Box 10">
              <controlPr defaultSize="0" autoFill="0" autoLine="0" autoPict="0">
                <anchor moveWithCells="1">
                  <from>
                    <xdr:col>7</xdr:col>
                    <xdr:colOff>276225</xdr:colOff>
                    <xdr:row>25</xdr:row>
                    <xdr:rowOff>180975</xdr:rowOff>
                  </from>
                  <to>
                    <xdr:col>7</xdr:col>
                    <xdr:colOff>600075</xdr:colOff>
                    <xdr:row>25</xdr:row>
                    <xdr:rowOff>390525</xdr:rowOff>
                  </to>
                </anchor>
              </controlPr>
            </control>
          </mc:Choice>
        </mc:AlternateContent>
        <mc:AlternateContent xmlns:mc="http://schemas.openxmlformats.org/markup-compatibility/2006">
          <mc:Choice Requires="x14">
            <control shapeId="19467" r:id="rId19" name="Check Box 11">
              <controlPr defaultSize="0" autoFill="0" autoLine="0" autoPict="0">
                <anchor moveWithCells="1">
                  <from>
                    <xdr:col>7</xdr:col>
                    <xdr:colOff>276225</xdr:colOff>
                    <xdr:row>26</xdr:row>
                    <xdr:rowOff>9525</xdr:rowOff>
                  </from>
                  <to>
                    <xdr:col>7</xdr:col>
                    <xdr:colOff>561975</xdr:colOff>
                    <xdr:row>27</xdr:row>
                    <xdr:rowOff>0</xdr:rowOff>
                  </to>
                </anchor>
              </controlPr>
            </control>
          </mc:Choice>
        </mc:AlternateContent>
        <mc:AlternateContent xmlns:mc="http://schemas.openxmlformats.org/markup-compatibility/2006">
          <mc:Choice Requires="x14">
            <control shapeId="19468" r:id="rId20" name="Check Box 12">
              <controlPr defaultSize="0" autoFill="0" autoLine="0" autoPict="0">
                <anchor moveWithCells="1">
                  <from>
                    <xdr:col>7</xdr:col>
                    <xdr:colOff>276225</xdr:colOff>
                    <xdr:row>27</xdr:row>
                    <xdr:rowOff>142875</xdr:rowOff>
                  </from>
                  <to>
                    <xdr:col>7</xdr:col>
                    <xdr:colOff>485775</xdr:colOff>
                    <xdr:row>27</xdr:row>
                    <xdr:rowOff>314325</xdr:rowOff>
                  </to>
                </anchor>
              </controlPr>
            </control>
          </mc:Choice>
        </mc:AlternateContent>
        <mc:AlternateContent xmlns:mc="http://schemas.openxmlformats.org/markup-compatibility/2006">
          <mc:Choice Requires="x14">
            <control shapeId="19469" r:id="rId21" name="Check Box 13">
              <controlPr defaultSize="0" autoFill="0" autoLine="0" autoPict="0">
                <anchor moveWithCells="1">
                  <from>
                    <xdr:col>7</xdr:col>
                    <xdr:colOff>276225</xdr:colOff>
                    <xdr:row>28</xdr:row>
                    <xdr:rowOff>0</xdr:rowOff>
                  </from>
                  <to>
                    <xdr:col>7</xdr:col>
                    <xdr:colOff>523875</xdr:colOff>
                    <xdr:row>29</xdr:row>
                    <xdr:rowOff>28575</xdr:rowOff>
                  </to>
                </anchor>
              </controlPr>
            </control>
          </mc:Choice>
        </mc:AlternateContent>
        <mc:AlternateContent xmlns:mc="http://schemas.openxmlformats.org/markup-compatibility/2006">
          <mc:Choice Requires="x14">
            <control shapeId="19470" r:id="rId22" name="Check Box 14">
              <controlPr defaultSize="0" autoFill="0" autoLine="0" autoPict="0">
                <anchor moveWithCells="1">
                  <from>
                    <xdr:col>7</xdr:col>
                    <xdr:colOff>276225</xdr:colOff>
                    <xdr:row>29</xdr:row>
                    <xdr:rowOff>9525</xdr:rowOff>
                  </from>
                  <to>
                    <xdr:col>7</xdr:col>
                    <xdr:colOff>561975</xdr:colOff>
                    <xdr:row>30</xdr:row>
                    <xdr:rowOff>0</xdr:rowOff>
                  </to>
                </anchor>
              </controlPr>
            </control>
          </mc:Choice>
        </mc:AlternateContent>
        <mc:AlternateContent xmlns:mc="http://schemas.openxmlformats.org/markup-compatibility/2006">
          <mc:Choice Requires="x14">
            <control shapeId="19471" r:id="rId23" name="Check Box 15">
              <controlPr defaultSize="0" autoFill="0" autoLine="0" autoPict="0">
                <anchor moveWithCells="1">
                  <from>
                    <xdr:col>7</xdr:col>
                    <xdr:colOff>276225</xdr:colOff>
                    <xdr:row>30</xdr:row>
                    <xdr:rowOff>38100</xdr:rowOff>
                  </from>
                  <to>
                    <xdr:col>7</xdr:col>
                    <xdr:colOff>581025</xdr:colOff>
                    <xdr:row>30</xdr:row>
                    <xdr:rowOff>381000</xdr:rowOff>
                  </to>
                </anchor>
              </controlPr>
            </control>
          </mc:Choice>
        </mc:AlternateContent>
        <mc:AlternateContent xmlns:mc="http://schemas.openxmlformats.org/markup-compatibility/2006">
          <mc:Choice Requires="x14">
            <control shapeId="19472" r:id="rId24" name="Check Box 16">
              <controlPr defaultSize="0" autoFill="0" autoLine="0" autoPict="0">
                <anchor moveWithCells="1">
                  <from>
                    <xdr:col>7</xdr:col>
                    <xdr:colOff>276225</xdr:colOff>
                    <xdr:row>31</xdr:row>
                    <xdr:rowOff>114300</xdr:rowOff>
                  </from>
                  <to>
                    <xdr:col>7</xdr:col>
                    <xdr:colOff>571500</xdr:colOff>
                    <xdr:row>31</xdr:row>
                    <xdr:rowOff>323850</xdr:rowOff>
                  </to>
                </anchor>
              </controlPr>
            </control>
          </mc:Choice>
        </mc:AlternateContent>
        <mc:AlternateContent xmlns:mc="http://schemas.openxmlformats.org/markup-compatibility/2006">
          <mc:Choice Requires="x14">
            <control shapeId="19474" r:id="rId25" name="Check Box 18">
              <controlPr defaultSize="0" autoFill="0" autoLine="0" autoPict="0">
                <anchor moveWithCells="1">
                  <from>
                    <xdr:col>7</xdr:col>
                    <xdr:colOff>276225</xdr:colOff>
                    <xdr:row>37</xdr:row>
                    <xdr:rowOff>28575</xdr:rowOff>
                  </from>
                  <to>
                    <xdr:col>7</xdr:col>
                    <xdr:colOff>600075</xdr:colOff>
                    <xdr:row>38</xdr:row>
                    <xdr:rowOff>0</xdr:rowOff>
                  </to>
                </anchor>
              </controlPr>
            </control>
          </mc:Choice>
        </mc:AlternateContent>
        <mc:AlternateContent xmlns:mc="http://schemas.openxmlformats.org/markup-compatibility/2006">
          <mc:Choice Requires="x14">
            <control shapeId="19475" r:id="rId26" name="Check Box 19">
              <controlPr defaultSize="0" autoFill="0" autoLine="0" autoPict="0">
                <anchor moveWithCells="1">
                  <from>
                    <xdr:col>7</xdr:col>
                    <xdr:colOff>276225</xdr:colOff>
                    <xdr:row>38</xdr:row>
                    <xdr:rowOff>38100</xdr:rowOff>
                  </from>
                  <to>
                    <xdr:col>7</xdr:col>
                    <xdr:colOff>561975</xdr:colOff>
                    <xdr:row>38</xdr:row>
                    <xdr:rowOff>238125</xdr:rowOff>
                  </to>
                </anchor>
              </controlPr>
            </control>
          </mc:Choice>
        </mc:AlternateContent>
        <mc:AlternateContent xmlns:mc="http://schemas.openxmlformats.org/markup-compatibility/2006">
          <mc:Choice Requires="x14">
            <control shapeId="19476" r:id="rId27" name="Check Box 20">
              <controlPr defaultSize="0" autoFill="0" autoLine="0" autoPict="0">
                <anchor moveWithCells="1">
                  <from>
                    <xdr:col>7</xdr:col>
                    <xdr:colOff>276225</xdr:colOff>
                    <xdr:row>39</xdr:row>
                    <xdr:rowOff>104775</xdr:rowOff>
                  </from>
                  <to>
                    <xdr:col>7</xdr:col>
                    <xdr:colOff>485775</xdr:colOff>
                    <xdr:row>39</xdr:row>
                    <xdr:rowOff>295275</xdr:rowOff>
                  </to>
                </anchor>
              </controlPr>
            </control>
          </mc:Choice>
        </mc:AlternateContent>
        <mc:AlternateContent xmlns:mc="http://schemas.openxmlformats.org/markup-compatibility/2006">
          <mc:Choice Requires="x14">
            <control shapeId="19477" r:id="rId28" name="Check Box 21">
              <controlPr defaultSize="0" autoFill="0" autoLine="0" autoPict="0">
                <anchor moveWithCells="1">
                  <from>
                    <xdr:col>7</xdr:col>
                    <xdr:colOff>276225</xdr:colOff>
                    <xdr:row>40</xdr:row>
                    <xdr:rowOff>28575</xdr:rowOff>
                  </from>
                  <to>
                    <xdr:col>7</xdr:col>
                    <xdr:colOff>523875</xdr:colOff>
                    <xdr:row>41</xdr:row>
                    <xdr:rowOff>0</xdr:rowOff>
                  </to>
                </anchor>
              </controlPr>
            </control>
          </mc:Choice>
        </mc:AlternateContent>
        <mc:AlternateContent xmlns:mc="http://schemas.openxmlformats.org/markup-compatibility/2006">
          <mc:Choice Requires="x14">
            <control shapeId="19478" r:id="rId29" name="Check Box 22">
              <controlPr defaultSize="0" autoFill="0" autoLine="0" autoPict="0">
                <anchor moveWithCells="1">
                  <from>
                    <xdr:col>7</xdr:col>
                    <xdr:colOff>276225</xdr:colOff>
                    <xdr:row>41</xdr:row>
                    <xdr:rowOff>19050</xdr:rowOff>
                  </from>
                  <to>
                    <xdr:col>7</xdr:col>
                    <xdr:colOff>561975</xdr:colOff>
                    <xdr:row>42</xdr:row>
                    <xdr:rowOff>0</xdr:rowOff>
                  </to>
                </anchor>
              </controlPr>
            </control>
          </mc:Choice>
        </mc:AlternateContent>
        <mc:AlternateContent xmlns:mc="http://schemas.openxmlformats.org/markup-compatibility/2006">
          <mc:Choice Requires="x14">
            <control shapeId="19479" r:id="rId30" name="Check Box 23">
              <controlPr defaultSize="0" autoFill="0" autoLine="0" autoPict="0">
                <anchor moveWithCells="1">
                  <from>
                    <xdr:col>7</xdr:col>
                    <xdr:colOff>276225</xdr:colOff>
                    <xdr:row>42</xdr:row>
                    <xdr:rowOff>0</xdr:rowOff>
                  </from>
                  <to>
                    <xdr:col>7</xdr:col>
                    <xdr:colOff>542925</xdr:colOff>
                    <xdr:row>43</xdr:row>
                    <xdr:rowOff>0</xdr:rowOff>
                  </to>
                </anchor>
              </controlPr>
            </control>
          </mc:Choice>
        </mc:AlternateContent>
        <mc:AlternateContent xmlns:mc="http://schemas.openxmlformats.org/markup-compatibility/2006">
          <mc:Choice Requires="x14">
            <control shapeId="19480" r:id="rId31" name="Check Box 24">
              <controlPr defaultSize="0" autoFill="0" autoLine="0" autoPict="0">
                <anchor moveWithCells="1">
                  <from>
                    <xdr:col>7</xdr:col>
                    <xdr:colOff>276225</xdr:colOff>
                    <xdr:row>43</xdr:row>
                    <xdr:rowOff>95250</xdr:rowOff>
                  </from>
                  <to>
                    <xdr:col>7</xdr:col>
                    <xdr:colOff>571500</xdr:colOff>
                    <xdr:row>43</xdr:row>
                    <xdr:rowOff>304800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5FD0C-F81F-480C-BE52-28CBD9369736}">
  <dimension ref="B1:N52"/>
  <sheetViews>
    <sheetView showGridLines="0" zoomScale="130" zoomScaleNormal="130" workbookViewId="0">
      <pane ySplit="1" topLeftCell="A26" activePane="bottomLeft" state="frozen"/>
      <selection pane="bottomLeft" activeCell="H35" sqref="H35:L35"/>
    </sheetView>
  </sheetViews>
  <sheetFormatPr defaultRowHeight="15" x14ac:dyDescent="0.25"/>
  <cols>
    <col min="6" max="6" width="13.7109375" customWidth="1"/>
    <col min="7" max="7" width="28.140625" customWidth="1"/>
    <col min="8" max="8" width="11.85546875" customWidth="1"/>
  </cols>
  <sheetData>
    <row r="1" spans="2:14" ht="70.5" customHeight="1" x14ac:dyDescent="0.25"/>
    <row r="2" spans="2:14" ht="28.5" x14ac:dyDescent="0.45">
      <c r="B2" s="3"/>
      <c r="C2" s="3"/>
      <c r="D2" s="276" t="s">
        <v>12</v>
      </c>
      <c r="E2" s="277"/>
      <c r="F2" s="277"/>
      <c r="G2" s="277"/>
      <c r="H2" s="277"/>
      <c r="I2" s="277"/>
      <c r="J2" s="277"/>
      <c r="K2" s="277"/>
      <c r="L2" s="277"/>
      <c r="M2" s="277"/>
      <c r="N2" s="41"/>
    </row>
    <row r="3" spans="2:14" ht="18.600000000000001" customHeight="1" x14ac:dyDescent="0.4">
      <c r="B3" s="3"/>
      <c r="C3" s="3"/>
      <c r="D3" s="3"/>
      <c r="E3" s="57"/>
      <c r="F3" s="3"/>
      <c r="G3" s="3"/>
      <c r="H3" s="3"/>
      <c r="I3" s="3"/>
      <c r="J3" s="3"/>
      <c r="K3" s="3"/>
      <c r="L3" s="3"/>
      <c r="M3" s="3"/>
      <c r="N3" s="3"/>
    </row>
    <row r="4" spans="2:14" ht="38.450000000000003" customHeight="1" x14ac:dyDescent="0.25">
      <c r="B4" s="3"/>
      <c r="C4" s="137" t="s">
        <v>293</v>
      </c>
      <c r="D4" s="137"/>
      <c r="E4" s="137"/>
      <c r="F4" s="137"/>
      <c r="G4" s="137"/>
      <c r="H4" s="137"/>
      <c r="I4" s="137"/>
      <c r="J4" s="137"/>
      <c r="K4" s="137"/>
      <c r="L4" s="137"/>
      <c r="M4" s="137"/>
      <c r="N4" s="64"/>
    </row>
    <row r="5" spans="2:14" ht="95.45" customHeight="1" x14ac:dyDescent="0.25">
      <c r="B5" s="3"/>
      <c r="C5" s="137" t="s">
        <v>252</v>
      </c>
      <c r="D5" s="137"/>
      <c r="E5" s="137"/>
      <c r="F5" s="137"/>
      <c r="G5" s="137"/>
      <c r="H5" s="137"/>
      <c r="I5" s="137"/>
      <c r="J5" s="137"/>
      <c r="K5" s="137"/>
      <c r="L5" s="137"/>
      <c r="M5" s="137"/>
      <c r="N5" s="64"/>
    </row>
    <row r="6" spans="2:14" ht="20.100000000000001" customHeight="1" x14ac:dyDescent="0.25">
      <c r="B6" s="3"/>
      <c r="C6" s="254" t="s">
        <v>223</v>
      </c>
      <c r="D6" s="254"/>
      <c r="E6" s="254"/>
      <c r="F6" s="254"/>
      <c r="G6" s="254"/>
      <c r="H6" s="254"/>
      <c r="I6" s="254"/>
      <c r="J6" s="254"/>
      <c r="K6" s="254"/>
      <c r="L6" s="254"/>
      <c r="M6" s="254"/>
      <c r="N6" s="254"/>
    </row>
    <row r="7" spans="2:14" x14ac:dyDescent="0.25">
      <c r="B7" s="3"/>
      <c r="C7" s="3"/>
      <c r="D7" s="3"/>
      <c r="E7" s="3"/>
      <c r="F7" s="3"/>
      <c r="G7" s="3"/>
      <c r="H7" s="3"/>
      <c r="I7" s="3"/>
      <c r="J7" s="3"/>
      <c r="K7" s="3"/>
      <c r="L7" s="3"/>
      <c r="M7" s="3"/>
      <c r="N7" s="3"/>
    </row>
    <row r="8" spans="2:14" x14ac:dyDescent="0.25">
      <c r="B8" s="3"/>
      <c r="C8" s="3"/>
      <c r="D8" s="260" t="s">
        <v>17</v>
      </c>
      <c r="E8" s="260"/>
      <c r="F8" s="260"/>
      <c r="G8" s="3"/>
      <c r="H8" s="3"/>
      <c r="I8" s="3"/>
      <c r="J8" s="3"/>
      <c r="K8" s="3"/>
      <c r="L8" s="3"/>
      <c r="M8" s="3"/>
      <c r="N8" s="3"/>
    </row>
    <row r="9" spans="2:14" x14ac:dyDescent="0.25">
      <c r="B9" s="3"/>
      <c r="C9" s="3"/>
      <c r="D9" s="261" t="s">
        <v>18</v>
      </c>
      <c r="E9" s="261"/>
      <c r="F9" s="261"/>
      <c r="G9" s="39"/>
      <c r="H9" s="3"/>
      <c r="I9" s="3"/>
      <c r="J9" s="3"/>
      <c r="K9" s="3"/>
      <c r="L9" s="3"/>
      <c r="M9" s="3"/>
      <c r="N9" s="3"/>
    </row>
    <row r="10" spans="2:14" x14ac:dyDescent="0.25">
      <c r="B10" s="3"/>
      <c r="C10" s="3"/>
      <c r="D10" s="3"/>
      <c r="E10" s="3"/>
      <c r="F10" s="3"/>
      <c r="G10" s="3"/>
      <c r="H10" s="3"/>
      <c r="I10" s="3"/>
      <c r="J10" s="3"/>
      <c r="K10" s="3"/>
      <c r="L10" s="3"/>
      <c r="M10" s="3"/>
      <c r="N10" s="3"/>
    </row>
    <row r="11" spans="2:14" x14ac:dyDescent="0.25">
      <c r="B11" s="3"/>
      <c r="C11" s="3"/>
      <c r="D11" s="278" t="s">
        <v>15</v>
      </c>
      <c r="E11" s="279"/>
      <c r="F11" s="279"/>
      <c r="G11" s="279"/>
      <c r="H11" s="38" t="s">
        <v>170</v>
      </c>
      <c r="I11" s="279" t="s">
        <v>288</v>
      </c>
      <c r="J11" s="279"/>
      <c r="K11" s="279"/>
      <c r="L11" s="280"/>
      <c r="M11" s="30"/>
      <c r="N11" s="3"/>
    </row>
    <row r="12" spans="2:14" ht="45.95" customHeight="1" x14ac:dyDescent="0.25">
      <c r="B12" s="3"/>
      <c r="C12" s="3"/>
      <c r="D12" s="268" t="s">
        <v>253</v>
      </c>
      <c r="E12" s="269"/>
      <c r="F12" s="269"/>
      <c r="G12" s="269"/>
      <c r="H12" s="102" t="b">
        <v>0</v>
      </c>
      <c r="I12" s="264"/>
      <c r="J12" s="264"/>
      <c r="K12" s="264"/>
      <c r="L12" s="265"/>
      <c r="M12" s="4"/>
      <c r="N12" s="3"/>
    </row>
    <row r="13" spans="2:14" ht="74.099999999999994" customHeight="1" x14ac:dyDescent="0.25">
      <c r="B13" s="3"/>
      <c r="C13" s="3"/>
      <c r="D13" s="270" t="s">
        <v>254</v>
      </c>
      <c r="E13" s="271"/>
      <c r="F13" s="271"/>
      <c r="G13" s="271"/>
      <c r="H13" s="103" t="b">
        <v>0</v>
      </c>
      <c r="I13" s="266"/>
      <c r="J13" s="266"/>
      <c r="K13" s="266"/>
      <c r="L13" s="267"/>
      <c r="M13" s="4"/>
      <c r="N13" s="3"/>
    </row>
    <row r="14" spans="2:14" ht="30.95" customHeight="1" x14ac:dyDescent="0.25">
      <c r="B14" s="3"/>
      <c r="C14" s="3"/>
      <c r="D14" s="268" t="s">
        <v>256</v>
      </c>
      <c r="E14" s="269"/>
      <c r="F14" s="269"/>
      <c r="G14" s="269"/>
      <c r="H14" s="102" t="b">
        <v>0</v>
      </c>
      <c r="I14" s="264"/>
      <c r="J14" s="264"/>
      <c r="K14" s="264"/>
      <c r="L14" s="265"/>
      <c r="M14" s="4"/>
      <c r="N14" s="3"/>
    </row>
    <row r="15" spans="2:14" ht="32.1" customHeight="1" x14ac:dyDescent="0.25">
      <c r="B15" s="3"/>
      <c r="C15" s="3"/>
      <c r="D15" s="270" t="s">
        <v>257</v>
      </c>
      <c r="E15" s="271"/>
      <c r="F15" s="271"/>
      <c r="G15" s="271"/>
      <c r="H15" s="103" t="b">
        <v>0</v>
      </c>
      <c r="I15" s="266"/>
      <c r="J15" s="266"/>
      <c r="K15" s="266"/>
      <c r="L15" s="267"/>
      <c r="M15" s="4"/>
      <c r="N15" s="3"/>
    </row>
    <row r="16" spans="2:14" ht="62.1" customHeight="1" x14ac:dyDescent="0.25">
      <c r="B16" s="3"/>
      <c r="C16" s="3"/>
      <c r="D16" s="270" t="s">
        <v>255</v>
      </c>
      <c r="E16" s="271"/>
      <c r="F16" s="271"/>
      <c r="G16" s="271"/>
      <c r="H16" s="103" t="b">
        <v>0</v>
      </c>
      <c r="I16" s="266"/>
      <c r="J16" s="266"/>
      <c r="K16" s="266"/>
      <c r="L16" s="267"/>
      <c r="M16" s="4"/>
      <c r="N16" s="3"/>
    </row>
    <row r="17" spans="2:14" ht="51" customHeight="1" x14ac:dyDescent="0.25">
      <c r="B17" s="3"/>
      <c r="C17" s="3"/>
      <c r="D17" s="268" t="s">
        <v>289</v>
      </c>
      <c r="E17" s="269"/>
      <c r="F17" s="269"/>
      <c r="G17" s="269"/>
      <c r="H17" s="102" t="b">
        <v>0</v>
      </c>
      <c r="I17" s="264"/>
      <c r="J17" s="264"/>
      <c r="K17" s="264"/>
      <c r="L17" s="265"/>
      <c r="M17" s="4"/>
      <c r="N17" s="3"/>
    </row>
    <row r="18" spans="2:14" ht="31.5" customHeight="1" x14ac:dyDescent="0.25">
      <c r="B18" s="3"/>
      <c r="C18" s="3"/>
      <c r="D18" s="268" t="s">
        <v>13</v>
      </c>
      <c r="E18" s="269"/>
      <c r="F18" s="269"/>
      <c r="G18" s="269"/>
      <c r="H18" s="102" t="b">
        <v>0</v>
      </c>
      <c r="I18" s="264"/>
      <c r="J18" s="264"/>
      <c r="K18" s="264"/>
      <c r="L18" s="265"/>
      <c r="M18" s="4"/>
      <c r="N18" s="3"/>
    </row>
    <row r="19" spans="2:14" ht="18" customHeight="1" x14ac:dyDescent="0.25">
      <c r="B19" s="3"/>
      <c r="C19" s="3"/>
      <c r="D19" s="270" t="s">
        <v>127</v>
      </c>
      <c r="E19" s="271"/>
      <c r="F19" s="271"/>
      <c r="G19" s="271"/>
      <c r="H19" s="103" t="b">
        <v>0</v>
      </c>
      <c r="I19" s="266"/>
      <c r="J19" s="266"/>
      <c r="K19" s="266"/>
      <c r="L19" s="267"/>
      <c r="M19" s="4"/>
      <c r="N19" s="3"/>
    </row>
    <row r="20" spans="2:14" ht="26.25" customHeight="1" x14ac:dyDescent="0.25">
      <c r="B20" s="3"/>
      <c r="C20" s="3"/>
      <c r="D20" s="270" t="s">
        <v>128</v>
      </c>
      <c r="E20" s="271"/>
      <c r="F20" s="271"/>
      <c r="G20" s="271"/>
      <c r="H20" s="103" t="b">
        <v>0</v>
      </c>
      <c r="I20" s="266"/>
      <c r="J20" s="266"/>
      <c r="K20" s="266"/>
      <c r="L20" s="267"/>
      <c r="M20" s="4"/>
      <c r="N20" s="3"/>
    </row>
    <row r="21" spans="2:14" ht="47.25" customHeight="1" x14ac:dyDescent="0.25">
      <c r="B21" s="3"/>
      <c r="C21" s="3"/>
      <c r="D21" s="270" t="s">
        <v>14</v>
      </c>
      <c r="E21" s="271"/>
      <c r="F21" s="271"/>
      <c r="G21" s="271"/>
      <c r="H21" s="103" t="b">
        <v>0</v>
      </c>
      <c r="I21" s="266"/>
      <c r="J21" s="266"/>
      <c r="K21" s="266"/>
      <c r="L21" s="267"/>
      <c r="M21" s="4"/>
      <c r="N21" s="3"/>
    </row>
    <row r="22" spans="2:14" ht="33.6" customHeight="1" x14ac:dyDescent="0.25">
      <c r="B22" s="3"/>
      <c r="C22" s="3"/>
      <c r="D22" s="270" t="s">
        <v>129</v>
      </c>
      <c r="E22" s="271"/>
      <c r="F22" s="271"/>
      <c r="G22" s="271"/>
      <c r="H22" s="103" t="b">
        <v>0</v>
      </c>
      <c r="I22" s="266"/>
      <c r="J22" s="266"/>
      <c r="K22" s="266"/>
      <c r="L22" s="267"/>
      <c r="M22" s="4"/>
      <c r="N22" s="3"/>
    </row>
    <row r="23" spans="2:14" ht="50.1" customHeight="1" x14ac:dyDescent="0.25">
      <c r="B23" s="3"/>
      <c r="C23" s="3"/>
      <c r="D23" s="274" t="s">
        <v>130</v>
      </c>
      <c r="E23" s="275"/>
      <c r="F23" s="275"/>
      <c r="G23" s="275"/>
      <c r="H23" s="104" t="b">
        <v>0</v>
      </c>
      <c r="I23" s="262"/>
      <c r="J23" s="262"/>
      <c r="K23" s="262"/>
      <c r="L23" s="263"/>
      <c r="M23" s="4"/>
      <c r="N23" s="3"/>
    </row>
    <row r="24" spans="2:14" x14ac:dyDescent="0.25">
      <c r="B24" s="3"/>
      <c r="C24" s="3"/>
      <c r="D24" s="273"/>
      <c r="E24" s="273"/>
      <c r="F24" s="273"/>
      <c r="G24" s="273"/>
      <c r="H24" s="3"/>
      <c r="I24" s="3"/>
      <c r="J24" s="3"/>
      <c r="K24" s="3"/>
      <c r="L24" s="3"/>
      <c r="M24" s="3"/>
      <c r="N24" s="3"/>
    </row>
    <row r="25" spans="2:14" x14ac:dyDescent="0.25">
      <c r="B25" s="3"/>
      <c r="C25" s="3"/>
      <c r="D25" s="273"/>
      <c r="E25" s="273"/>
      <c r="F25" s="273"/>
      <c r="G25" s="273"/>
      <c r="H25" s="3"/>
      <c r="I25" s="3"/>
      <c r="J25" s="3"/>
      <c r="K25" s="3"/>
      <c r="L25" s="3"/>
      <c r="M25" s="3"/>
      <c r="N25" s="3"/>
    </row>
    <row r="26" spans="2:14" ht="240" customHeight="1" x14ac:dyDescent="0.25">
      <c r="B26" s="3"/>
      <c r="C26" s="137" t="s">
        <v>251</v>
      </c>
      <c r="D26" s="138"/>
      <c r="E26" s="138"/>
      <c r="F26" s="138"/>
      <c r="G26" s="138"/>
      <c r="H26" s="138"/>
      <c r="I26" s="138"/>
      <c r="J26" s="138"/>
      <c r="K26" s="138"/>
      <c r="L26" s="138"/>
      <c r="M26" s="138"/>
      <c r="N26" s="3"/>
    </row>
    <row r="27" spans="2:14" ht="12.6" customHeight="1" x14ac:dyDescent="0.25">
      <c r="B27" s="3"/>
      <c r="C27" s="31"/>
      <c r="D27" s="40"/>
      <c r="E27" s="40"/>
      <c r="F27" s="40"/>
      <c r="G27" s="40"/>
      <c r="H27" s="40"/>
      <c r="I27" s="40"/>
      <c r="J27" s="40"/>
      <c r="K27" s="40"/>
      <c r="L27" s="40"/>
      <c r="M27" s="40"/>
      <c r="N27" s="3"/>
    </row>
    <row r="28" spans="2:14" ht="12.6" customHeight="1" x14ac:dyDescent="0.25">
      <c r="B28" s="3"/>
      <c r="C28" s="155" t="s">
        <v>172</v>
      </c>
      <c r="D28" s="155"/>
      <c r="E28" s="155"/>
      <c r="F28" s="40"/>
      <c r="G28" s="40"/>
      <c r="H28" s="40"/>
      <c r="I28" s="40"/>
      <c r="J28" s="40"/>
      <c r="K28" s="40"/>
      <c r="L28" s="40"/>
      <c r="M28" s="40"/>
      <c r="N28" s="3"/>
    </row>
    <row r="29" spans="2:14" ht="36" customHeight="1" x14ac:dyDescent="0.25">
      <c r="B29" s="3"/>
      <c r="C29" s="137" t="s">
        <v>224</v>
      </c>
      <c r="D29" s="137"/>
      <c r="E29" s="137"/>
      <c r="F29" s="137"/>
      <c r="G29" s="137"/>
      <c r="H29" s="153" t="s">
        <v>49</v>
      </c>
      <c r="I29" s="154"/>
      <c r="J29" s="154"/>
      <c r="K29" s="154"/>
      <c r="L29" s="154"/>
      <c r="M29" s="40"/>
      <c r="N29" s="3"/>
    </row>
    <row r="30" spans="2:14" ht="33" customHeight="1" x14ac:dyDescent="0.25">
      <c r="B30" s="3"/>
      <c r="C30" s="137" t="s">
        <v>225</v>
      </c>
      <c r="D30" s="137"/>
      <c r="E30" s="137"/>
      <c r="F30" s="137"/>
      <c r="G30" s="137"/>
      <c r="H30" s="153" t="s">
        <v>50</v>
      </c>
      <c r="I30" s="154"/>
      <c r="J30" s="154"/>
      <c r="K30" s="154"/>
      <c r="L30" s="154"/>
      <c r="M30" s="40"/>
      <c r="N30" s="3"/>
    </row>
    <row r="31" spans="2:14" ht="50.45" customHeight="1" x14ac:dyDescent="0.25">
      <c r="B31" s="3"/>
      <c r="C31" s="137" t="s">
        <v>226</v>
      </c>
      <c r="D31" s="137"/>
      <c r="E31" s="137"/>
      <c r="F31" s="137"/>
      <c r="G31" s="137"/>
      <c r="H31" s="153" t="s">
        <v>51</v>
      </c>
      <c r="I31" s="154"/>
      <c r="J31" s="154"/>
      <c r="K31" s="154"/>
      <c r="L31" s="154"/>
      <c r="M31" s="40"/>
      <c r="N31" s="3"/>
    </row>
    <row r="32" spans="2:14" ht="33.950000000000003" customHeight="1" x14ac:dyDescent="0.25">
      <c r="B32" s="3"/>
      <c r="C32" s="137" t="s">
        <v>227</v>
      </c>
      <c r="D32" s="137"/>
      <c r="E32" s="137"/>
      <c r="F32" s="137"/>
      <c r="G32" s="137"/>
      <c r="H32" s="153" t="s">
        <v>52</v>
      </c>
      <c r="I32" s="154"/>
      <c r="J32" s="154"/>
      <c r="K32" s="154"/>
      <c r="L32" s="154"/>
      <c r="M32" s="40"/>
      <c r="N32" s="3"/>
    </row>
    <row r="33" spans="2:14" ht="33.6" customHeight="1" x14ac:dyDescent="0.25">
      <c r="B33" s="3"/>
      <c r="C33" s="137" t="s">
        <v>228</v>
      </c>
      <c r="D33" s="137"/>
      <c r="E33" s="137"/>
      <c r="F33" s="137"/>
      <c r="G33" s="137"/>
      <c r="H33" s="153" t="s">
        <v>53</v>
      </c>
      <c r="I33" s="154"/>
      <c r="J33" s="154"/>
      <c r="K33" s="154"/>
      <c r="L33" s="154"/>
      <c r="M33" s="40"/>
      <c r="N33" s="3"/>
    </row>
    <row r="34" spans="2:14" ht="31.5" customHeight="1" x14ac:dyDescent="0.25">
      <c r="B34" s="3"/>
      <c r="C34" s="137" t="s">
        <v>229</v>
      </c>
      <c r="D34" s="137"/>
      <c r="E34" s="137"/>
      <c r="F34" s="137"/>
      <c r="G34" s="137"/>
      <c r="H34" s="153" t="s">
        <v>54</v>
      </c>
      <c r="I34" s="154"/>
      <c r="J34" s="154"/>
      <c r="K34" s="154"/>
      <c r="L34" s="154"/>
      <c r="M34" s="40"/>
      <c r="N34" s="3"/>
    </row>
    <row r="35" spans="2:14" ht="29.45" customHeight="1" x14ac:dyDescent="0.25">
      <c r="B35" s="3"/>
      <c r="C35" s="137" t="s">
        <v>230</v>
      </c>
      <c r="D35" s="137"/>
      <c r="E35" s="137"/>
      <c r="F35" s="137"/>
      <c r="G35" s="137"/>
      <c r="H35" s="153" t="s">
        <v>55</v>
      </c>
      <c r="I35" s="154"/>
      <c r="J35" s="154"/>
      <c r="K35" s="154"/>
      <c r="L35" s="154"/>
      <c r="M35" s="40"/>
      <c r="N35" s="3"/>
    </row>
    <row r="36" spans="2:14" ht="12.6" customHeight="1" x14ac:dyDescent="0.25">
      <c r="B36" s="3"/>
      <c r="C36" s="31"/>
      <c r="D36" s="31"/>
      <c r="E36" s="31"/>
      <c r="F36" s="31"/>
      <c r="G36" s="31"/>
      <c r="H36" s="137"/>
      <c r="I36" s="137"/>
      <c r="J36" s="137"/>
      <c r="K36" s="137"/>
      <c r="L36" s="137"/>
      <c r="M36" s="40"/>
      <c r="N36" s="3"/>
    </row>
    <row r="37" spans="2:14" x14ac:dyDescent="0.25">
      <c r="B37" s="3"/>
      <c r="C37" s="3"/>
      <c r="D37" s="273"/>
      <c r="E37" s="273"/>
      <c r="F37" s="273"/>
      <c r="G37" s="273"/>
      <c r="H37" s="3"/>
      <c r="I37" s="3"/>
      <c r="J37" s="3"/>
      <c r="K37" s="3"/>
      <c r="L37" s="3"/>
      <c r="M37" s="3"/>
      <c r="N37" s="3"/>
    </row>
    <row r="38" spans="2:14" x14ac:dyDescent="0.25">
      <c r="B38" s="82"/>
      <c r="C38" s="272" t="s">
        <v>16</v>
      </c>
      <c r="D38" s="272"/>
      <c r="E38" s="272"/>
      <c r="F38" s="272"/>
    </row>
    <row r="39" spans="2:14" x14ac:dyDescent="0.25">
      <c r="B39" s="82"/>
      <c r="C39" s="82">
        <f>COUNTIF(H12,TRUE)</f>
        <v>0</v>
      </c>
      <c r="D39" s="105">
        <f>C39*0.11</f>
        <v>0</v>
      </c>
      <c r="E39" s="93">
        <f>SUM(D39:D50)</f>
        <v>0</v>
      </c>
      <c r="F39" s="93">
        <f>MIN(1,1-E39)</f>
        <v>1</v>
      </c>
    </row>
    <row r="40" spans="2:14" x14ac:dyDescent="0.25">
      <c r="B40" s="82"/>
      <c r="C40" s="82">
        <f t="shared" ref="C40:C50" si="0">COUNTIF(H13,TRUE)</f>
        <v>0</v>
      </c>
      <c r="D40" s="82">
        <f>C40*0.07</f>
        <v>0</v>
      </c>
      <c r="E40" s="82"/>
      <c r="F40" s="82"/>
    </row>
    <row r="41" spans="2:14" x14ac:dyDescent="0.25">
      <c r="B41" s="82"/>
      <c r="C41" s="82">
        <f t="shared" si="0"/>
        <v>0</v>
      </c>
      <c r="D41" s="82">
        <f>C41*0.11</f>
        <v>0</v>
      </c>
      <c r="E41" s="82"/>
      <c r="F41" s="82"/>
    </row>
    <row r="42" spans="2:14" x14ac:dyDescent="0.25">
      <c r="B42" s="82"/>
      <c r="C42" s="82">
        <f t="shared" si="0"/>
        <v>0</v>
      </c>
      <c r="D42" s="82">
        <f>C42*0.07</f>
        <v>0</v>
      </c>
      <c r="E42" s="82"/>
      <c r="F42" s="82"/>
    </row>
    <row r="43" spans="2:14" x14ac:dyDescent="0.25">
      <c r="B43" s="82"/>
      <c r="C43" s="82">
        <f t="shared" si="0"/>
        <v>0</v>
      </c>
      <c r="D43" s="82">
        <f>C43*0.07</f>
        <v>0</v>
      </c>
      <c r="E43" s="82"/>
      <c r="F43" s="82"/>
    </row>
    <row r="44" spans="2:14" x14ac:dyDescent="0.25">
      <c r="B44" s="82"/>
      <c r="C44" s="82">
        <f t="shared" si="0"/>
        <v>0</v>
      </c>
      <c r="D44" s="82">
        <f>C44*0.11</f>
        <v>0</v>
      </c>
      <c r="E44" s="82"/>
      <c r="F44" s="82"/>
    </row>
    <row r="45" spans="2:14" x14ac:dyDescent="0.25">
      <c r="B45" s="82"/>
      <c r="C45" s="82">
        <f t="shared" si="0"/>
        <v>0</v>
      </c>
      <c r="D45" s="82">
        <f>C45*0.11</f>
        <v>0</v>
      </c>
      <c r="E45" s="82"/>
      <c r="F45" s="82"/>
    </row>
    <row r="46" spans="2:14" x14ac:dyDescent="0.25">
      <c r="B46" s="82"/>
      <c r="C46" s="82">
        <f t="shared" si="0"/>
        <v>0</v>
      </c>
      <c r="D46" s="82">
        <f>C46*0.07</f>
        <v>0</v>
      </c>
      <c r="E46" s="82"/>
      <c r="F46" s="82"/>
    </row>
    <row r="47" spans="2:14" x14ac:dyDescent="0.25">
      <c r="B47" s="82"/>
      <c r="C47" s="82">
        <f t="shared" si="0"/>
        <v>0</v>
      </c>
      <c r="D47" s="82">
        <f>C47*0.07</f>
        <v>0</v>
      </c>
      <c r="E47" s="82"/>
      <c r="F47" s="82"/>
    </row>
    <row r="48" spans="2:14" x14ac:dyDescent="0.25">
      <c r="B48" s="82"/>
      <c r="C48" s="82">
        <f t="shared" si="0"/>
        <v>0</v>
      </c>
      <c r="D48" s="82">
        <f>C48*0.07</f>
        <v>0</v>
      </c>
      <c r="E48" s="82"/>
      <c r="F48" s="82"/>
    </row>
    <row r="49" spans="2:6" x14ac:dyDescent="0.25">
      <c r="B49" s="82"/>
      <c r="C49" s="82">
        <f t="shared" si="0"/>
        <v>0</v>
      </c>
      <c r="D49" s="82">
        <f>C49*0.07</f>
        <v>0</v>
      </c>
      <c r="E49" s="82"/>
      <c r="F49" s="82"/>
    </row>
    <row r="50" spans="2:6" x14ac:dyDescent="0.25">
      <c r="B50" s="82"/>
      <c r="C50" s="82">
        <f t="shared" si="0"/>
        <v>0</v>
      </c>
      <c r="D50" s="82">
        <f>C50*0.07</f>
        <v>0</v>
      </c>
      <c r="E50" s="82"/>
      <c r="F50" s="82"/>
    </row>
    <row r="51" spans="2:6" x14ac:dyDescent="0.25">
      <c r="B51" s="82"/>
      <c r="C51" s="82"/>
      <c r="D51" s="82"/>
      <c r="E51" s="82"/>
      <c r="F51" s="82"/>
    </row>
    <row r="52" spans="2:6" x14ac:dyDescent="0.25">
      <c r="B52" s="82"/>
      <c r="C52" s="82"/>
      <c r="D52" s="82"/>
      <c r="E52" s="82"/>
      <c r="F52" s="82"/>
    </row>
  </sheetData>
  <sheetProtection sheet="1" selectLockedCells="1"/>
  <mergeCells count="53">
    <mergeCell ref="D17:G17"/>
    <mergeCell ref="D2:M2"/>
    <mergeCell ref="D11:G11"/>
    <mergeCell ref="I11:L11"/>
    <mergeCell ref="C6:N6"/>
    <mergeCell ref="C38:F38"/>
    <mergeCell ref="I17:L17"/>
    <mergeCell ref="I18:L18"/>
    <mergeCell ref="I19:L19"/>
    <mergeCell ref="I20:L20"/>
    <mergeCell ref="I21:L21"/>
    <mergeCell ref="I22:L22"/>
    <mergeCell ref="D24:G24"/>
    <mergeCell ref="D25:G25"/>
    <mergeCell ref="D37:G37"/>
    <mergeCell ref="D18:G18"/>
    <mergeCell ref="D19:G19"/>
    <mergeCell ref="D20:G20"/>
    <mergeCell ref="D21:G21"/>
    <mergeCell ref="D22:G22"/>
    <mergeCell ref="D23:G23"/>
    <mergeCell ref="C26:M26"/>
    <mergeCell ref="C4:M4"/>
    <mergeCell ref="D8:F8"/>
    <mergeCell ref="D9:F9"/>
    <mergeCell ref="C28:E28"/>
    <mergeCell ref="I23:L23"/>
    <mergeCell ref="I12:L12"/>
    <mergeCell ref="I13:L13"/>
    <mergeCell ref="I14:L14"/>
    <mergeCell ref="I15:L15"/>
    <mergeCell ref="I16:L16"/>
    <mergeCell ref="D12:G12"/>
    <mergeCell ref="D13:G13"/>
    <mergeCell ref="D14:G14"/>
    <mergeCell ref="D15:G15"/>
    <mergeCell ref="D16:G16"/>
    <mergeCell ref="H36:L36"/>
    <mergeCell ref="C5:M5"/>
    <mergeCell ref="C34:G34"/>
    <mergeCell ref="C35:G35"/>
    <mergeCell ref="H29:L29"/>
    <mergeCell ref="H30:L30"/>
    <mergeCell ref="H31:L31"/>
    <mergeCell ref="H32:L32"/>
    <mergeCell ref="H33:L33"/>
    <mergeCell ref="H34:L34"/>
    <mergeCell ref="H35:L35"/>
    <mergeCell ref="C29:G29"/>
    <mergeCell ref="C30:G30"/>
    <mergeCell ref="C31:G31"/>
    <mergeCell ref="C32:G32"/>
    <mergeCell ref="C33:G33"/>
  </mergeCells>
  <conditionalFormatting sqref="D12:G23">
    <cfRule type="expression" dxfId="12" priority="1">
      <formula>$H12</formula>
    </cfRule>
  </conditionalFormatting>
  <hyperlinks>
    <hyperlink ref="H29" r:id="rId1" xr:uid="{58FBCE0D-6E24-419B-8DF9-E8B05609F049}"/>
    <hyperlink ref="H30" r:id="rId2" xr:uid="{F610D945-7F59-402D-884E-1177FF2269A2}"/>
    <hyperlink ref="H31" r:id="rId3" xr:uid="{B63A9C79-0735-4211-97D4-BA05AD4D942D}"/>
    <hyperlink ref="H32" r:id="rId4" xr:uid="{A968D45D-9CD6-4E5A-86A9-1D01689570C7}"/>
    <hyperlink ref="H33" r:id="rId5" xr:uid="{0EB5CE0F-BAB3-4E62-8918-F0A0D062D527}"/>
    <hyperlink ref="H34" r:id="rId6" xr:uid="{EDB3BB57-9B38-4FAE-A606-8F5D6D5E405B}"/>
    <hyperlink ref="H35" r:id="rId7" xr:uid="{DC0E5FCE-9D63-4518-B582-A9F97DB8F48E}"/>
  </hyperlinks>
  <pageMargins left="0.7" right="0.7" top="0.75" bottom="0.75" header="0.3" footer="0.3"/>
  <pageSetup paperSize="9" orientation="portrait" verticalDpi="0" r:id="rId8"/>
  <headerFooter>
    <oddFooter>&amp;L_x000D_&amp;1#&amp;"Calibri"&amp;10&amp;K000000 LUT Group Confidential - Other information (3Y)</oddFooter>
  </headerFooter>
  <drawing r:id="rId9"/>
  <legacyDrawing r:id="rId10"/>
  <mc:AlternateContent xmlns:mc="http://schemas.openxmlformats.org/markup-compatibility/2006">
    <mc:Choice Requires="x14">
      <controls>
        <mc:AlternateContent xmlns:mc="http://schemas.openxmlformats.org/markup-compatibility/2006">
          <mc:Choice Requires="x14">
            <control shapeId="29698" r:id="rId11" name="Check Box 2">
              <controlPr defaultSize="0" autoFill="0" autoLine="0" autoPict="0">
                <anchor moveWithCells="1">
                  <from>
                    <xdr:col>7</xdr:col>
                    <xdr:colOff>276225</xdr:colOff>
                    <xdr:row>10</xdr:row>
                    <xdr:rowOff>28575</xdr:rowOff>
                  </from>
                  <to>
                    <xdr:col>7</xdr:col>
                    <xdr:colOff>723900</xdr:colOff>
                    <xdr:row>12</xdr:row>
                    <xdr:rowOff>219075</xdr:rowOff>
                  </to>
                </anchor>
              </controlPr>
            </control>
          </mc:Choice>
        </mc:AlternateContent>
        <mc:AlternateContent xmlns:mc="http://schemas.openxmlformats.org/markup-compatibility/2006">
          <mc:Choice Requires="x14">
            <control shapeId="29699" r:id="rId12" name="Check Box 3">
              <controlPr defaultSize="0" autoFill="0" autoLine="0" autoPict="0">
                <anchor moveWithCells="1">
                  <from>
                    <xdr:col>7</xdr:col>
                    <xdr:colOff>285750</xdr:colOff>
                    <xdr:row>11</xdr:row>
                    <xdr:rowOff>390525</xdr:rowOff>
                  </from>
                  <to>
                    <xdr:col>7</xdr:col>
                    <xdr:colOff>638175</xdr:colOff>
                    <xdr:row>14</xdr:row>
                    <xdr:rowOff>0</xdr:rowOff>
                  </to>
                </anchor>
              </controlPr>
            </control>
          </mc:Choice>
        </mc:AlternateContent>
        <mc:AlternateContent xmlns:mc="http://schemas.openxmlformats.org/markup-compatibility/2006">
          <mc:Choice Requires="x14">
            <control shapeId="29700" r:id="rId13" name="Check Box 4">
              <controlPr defaultSize="0" autoFill="0" autoLine="0" autoPict="0">
                <anchor moveWithCells="1">
                  <from>
                    <xdr:col>7</xdr:col>
                    <xdr:colOff>276225</xdr:colOff>
                    <xdr:row>13</xdr:row>
                    <xdr:rowOff>47625</xdr:rowOff>
                  </from>
                  <to>
                    <xdr:col>7</xdr:col>
                    <xdr:colOff>638175</xdr:colOff>
                    <xdr:row>14</xdr:row>
                    <xdr:rowOff>38100</xdr:rowOff>
                  </to>
                </anchor>
              </controlPr>
            </control>
          </mc:Choice>
        </mc:AlternateContent>
        <mc:AlternateContent xmlns:mc="http://schemas.openxmlformats.org/markup-compatibility/2006">
          <mc:Choice Requires="x14">
            <control shapeId="29701" r:id="rId14" name="Check Box 5">
              <controlPr defaultSize="0" autoFill="0" autoLine="0" autoPict="0">
                <anchor moveWithCells="1">
                  <from>
                    <xdr:col>7</xdr:col>
                    <xdr:colOff>276225</xdr:colOff>
                    <xdr:row>14</xdr:row>
                    <xdr:rowOff>57150</xdr:rowOff>
                  </from>
                  <to>
                    <xdr:col>7</xdr:col>
                    <xdr:colOff>600075</xdr:colOff>
                    <xdr:row>14</xdr:row>
                    <xdr:rowOff>361950</xdr:rowOff>
                  </to>
                </anchor>
              </controlPr>
            </control>
          </mc:Choice>
        </mc:AlternateContent>
        <mc:AlternateContent xmlns:mc="http://schemas.openxmlformats.org/markup-compatibility/2006">
          <mc:Choice Requires="x14">
            <control shapeId="29702" r:id="rId15" name="Check Box 6">
              <controlPr defaultSize="0" autoFill="0" autoLine="0" autoPict="0">
                <anchor moveWithCells="1">
                  <from>
                    <xdr:col>7</xdr:col>
                    <xdr:colOff>276225</xdr:colOff>
                    <xdr:row>15</xdr:row>
                    <xdr:rowOff>133350</xdr:rowOff>
                  </from>
                  <to>
                    <xdr:col>7</xdr:col>
                    <xdr:colOff>590550</xdr:colOff>
                    <xdr:row>15</xdr:row>
                    <xdr:rowOff>762000</xdr:rowOff>
                  </to>
                </anchor>
              </controlPr>
            </control>
          </mc:Choice>
        </mc:AlternateContent>
        <mc:AlternateContent xmlns:mc="http://schemas.openxmlformats.org/markup-compatibility/2006">
          <mc:Choice Requires="x14">
            <control shapeId="29703" r:id="rId16" name="Check Box 7">
              <controlPr defaultSize="0" autoFill="0" autoLine="0" autoPict="0">
                <anchor moveWithCells="1">
                  <from>
                    <xdr:col>7</xdr:col>
                    <xdr:colOff>276225</xdr:colOff>
                    <xdr:row>16</xdr:row>
                    <xdr:rowOff>180975</xdr:rowOff>
                  </from>
                  <to>
                    <xdr:col>7</xdr:col>
                    <xdr:colOff>676275</xdr:colOff>
                    <xdr:row>16</xdr:row>
                    <xdr:rowOff>485775</xdr:rowOff>
                  </to>
                </anchor>
              </controlPr>
            </control>
          </mc:Choice>
        </mc:AlternateContent>
        <mc:AlternateContent xmlns:mc="http://schemas.openxmlformats.org/markup-compatibility/2006">
          <mc:Choice Requires="x14">
            <control shapeId="29704" r:id="rId17" name="Check Box 8">
              <controlPr defaultSize="0" autoFill="0" autoLine="0" autoPict="0">
                <anchor moveWithCells="1">
                  <from>
                    <xdr:col>7</xdr:col>
                    <xdr:colOff>276225</xdr:colOff>
                    <xdr:row>17</xdr:row>
                    <xdr:rowOff>38100</xdr:rowOff>
                  </from>
                  <to>
                    <xdr:col>7</xdr:col>
                    <xdr:colOff>695325</xdr:colOff>
                    <xdr:row>18</xdr:row>
                    <xdr:rowOff>9525</xdr:rowOff>
                  </to>
                </anchor>
              </controlPr>
            </control>
          </mc:Choice>
        </mc:AlternateContent>
        <mc:AlternateContent xmlns:mc="http://schemas.openxmlformats.org/markup-compatibility/2006">
          <mc:Choice Requires="x14">
            <control shapeId="29705" r:id="rId18" name="Check Box 9">
              <controlPr defaultSize="0" autoFill="0" autoLine="0" autoPict="0">
                <anchor moveWithCells="1">
                  <from>
                    <xdr:col>7</xdr:col>
                    <xdr:colOff>276225</xdr:colOff>
                    <xdr:row>17</xdr:row>
                    <xdr:rowOff>333375</xdr:rowOff>
                  </from>
                  <to>
                    <xdr:col>7</xdr:col>
                    <xdr:colOff>704850</xdr:colOff>
                    <xdr:row>19</xdr:row>
                    <xdr:rowOff>66675</xdr:rowOff>
                  </to>
                </anchor>
              </controlPr>
            </control>
          </mc:Choice>
        </mc:AlternateContent>
        <mc:AlternateContent xmlns:mc="http://schemas.openxmlformats.org/markup-compatibility/2006">
          <mc:Choice Requires="x14">
            <control shapeId="29706" r:id="rId19" name="Check Box 10">
              <controlPr defaultSize="0" autoFill="0" autoLine="0" autoPict="0">
                <anchor moveWithCells="1">
                  <from>
                    <xdr:col>7</xdr:col>
                    <xdr:colOff>276225</xdr:colOff>
                    <xdr:row>18</xdr:row>
                    <xdr:rowOff>219075</xdr:rowOff>
                  </from>
                  <to>
                    <xdr:col>7</xdr:col>
                    <xdr:colOff>714375</xdr:colOff>
                    <xdr:row>19</xdr:row>
                    <xdr:rowOff>257175</xdr:rowOff>
                  </to>
                </anchor>
              </controlPr>
            </control>
          </mc:Choice>
        </mc:AlternateContent>
        <mc:AlternateContent xmlns:mc="http://schemas.openxmlformats.org/markup-compatibility/2006">
          <mc:Choice Requires="x14">
            <control shapeId="29707" r:id="rId20" name="Check Box 11">
              <controlPr defaultSize="0" autoFill="0" autoLine="0" autoPict="0">
                <anchor moveWithCells="1">
                  <from>
                    <xdr:col>7</xdr:col>
                    <xdr:colOff>276225</xdr:colOff>
                    <xdr:row>20</xdr:row>
                    <xdr:rowOff>38100</xdr:rowOff>
                  </from>
                  <to>
                    <xdr:col>7</xdr:col>
                    <xdr:colOff>552450</xdr:colOff>
                    <xdr:row>20</xdr:row>
                    <xdr:rowOff>419100</xdr:rowOff>
                  </to>
                </anchor>
              </controlPr>
            </control>
          </mc:Choice>
        </mc:AlternateContent>
        <mc:AlternateContent xmlns:mc="http://schemas.openxmlformats.org/markup-compatibility/2006">
          <mc:Choice Requires="x14">
            <control shapeId="29708" r:id="rId21" name="Check Box 12">
              <controlPr defaultSize="0" autoFill="0" autoLine="0" autoPict="0">
                <anchor moveWithCells="1">
                  <from>
                    <xdr:col>7</xdr:col>
                    <xdr:colOff>276225</xdr:colOff>
                    <xdr:row>21</xdr:row>
                    <xdr:rowOff>57150</xdr:rowOff>
                  </from>
                  <to>
                    <xdr:col>7</xdr:col>
                    <xdr:colOff>638175</xdr:colOff>
                    <xdr:row>21</xdr:row>
                    <xdr:rowOff>390525</xdr:rowOff>
                  </to>
                </anchor>
              </controlPr>
            </control>
          </mc:Choice>
        </mc:AlternateContent>
        <mc:AlternateContent xmlns:mc="http://schemas.openxmlformats.org/markup-compatibility/2006">
          <mc:Choice Requires="x14">
            <control shapeId="29709" r:id="rId22" name="Check Box 13">
              <controlPr defaultSize="0" autoFill="0" autoLine="0" autoPict="0">
                <anchor moveWithCells="1">
                  <from>
                    <xdr:col>7</xdr:col>
                    <xdr:colOff>276225</xdr:colOff>
                    <xdr:row>22</xdr:row>
                    <xdr:rowOff>219075</xdr:rowOff>
                  </from>
                  <to>
                    <xdr:col>7</xdr:col>
                    <xdr:colOff>561975</xdr:colOff>
                    <xdr:row>22</xdr:row>
                    <xdr:rowOff>438150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76683-871B-4DF8-8A95-4C1F57626D94}">
  <dimension ref="A1:S87"/>
  <sheetViews>
    <sheetView showGridLines="0" zoomScale="140" zoomScaleNormal="140" workbookViewId="0">
      <pane ySplit="1" topLeftCell="A55" activePane="bottomLeft" state="frozen"/>
      <selection pane="bottomLeft" activeCell="H60" sqref="H60:L60"/>
    </sheetView>
  </sheetViews>
  <sheetFormatPr defaultRowHeight="15" x14ac:dyDescent="0.25"/>
  <cols>
    <col min="1" max="1" width="8.5703125" customWidth="1"/>
    <col min="2" max="2" width="8.7109375" customWidth="1"/>
    <col min="3" max="3" width="9.140625" customWidth="1"/>
    <col min="4" max="4" width="10.140625" customWidth="1"/>
    <col min="6" max="6" width="11.5703125" customWidth="1"/>
    <col min="7" max="7" width="28.140625" customWidth="1"/>
    <col min="8" max="8" width="12.140625" customWidth="1"/>
    <col min="10" max="10" width="10.28515625" customWidth="1"/>
    <col min="12" max="12" width="7.85546875" customWidth="1"/>
    <col min="13" max="13" width="8.7109375" customWidth="1"/>
    <col min="14" max="14" width="8.85546875" customWidth="1"/>
    <col min="15" max="15" width="8.7109375" customWidth="1"/>
    <col min="16" max="16" width="21.7109375" customWidth="1"/>
  </cols>
  <sheetData>
    <row r="1" spans="1:19" ht="69.599999999999994" customHeight="1" x14ac:dyDescent="0.25"/>
    <row r="2" spans="1:19" ht="28.5" x14ac:dyDescent="0.45">
      <c r="B2" s="67"/>
      <c r="C2" s="282" t="s">
        <v>21</v>
      </c>
      <c r="D2" s="282"/>
      <c r="E2" s="282"/>
      <c r="F2" s="282"/>
      <c r="G2" s="282"/>
      <c r="H2" s="282"/>
      <c r="I2" s="282"/>
      <c r="J2" s="282"/>
      <c r="K2" s="282"/>
      <c r="L2" s="282"/>
      <c r="M2" s="282"/>
      <c r="N2" s="68"/>
    </row>
    <row r="3" spans="1:19" ht="21" customHeight="1" x14ac:dyDescent="0.25">
      <c r="B3" s="4"/>
      <c r="C3" s="4"/>
      <c r="D3" s="4"/>
      <c r="E3" s="4"/>
      <c r="F3" s="218"/>
      <c r="G3" s="218"/>
      <c r="H3" s="218"/>
      <c r="I3" s="4"/>
      <c r="J3" s="4"/>
      <c r="K3" s="4"/>
      <c r="L3" s="4"/>
      <c r="M3" s="3"/>
      <c r="N3" s="3"/>
    </row>
    <row r="4" spans="1:19" ht="57" customHeight="1" x14ac:dyDescent="0.25">
      <c r="A4" s="20"/>
      <c r="B4" s="4"/>
      <c r="C4" s="137" t="s">
        <v>185</v>
      </c>
      <c r="D4" s="137"/>
      <c r="E4" s="137"/>
      <c r="F4" s="137"/>
      <c r="G4" s="137"/>
      <c r="H4" s="137"/>
      <c r="I4" s="137"/>
      <c r="J4" s="137"/>
      <c r="K4" s="137"/>
      <c r="L4" s="137"/>
      <c r="M4" s="137"/>
      <c r="N4" s="31"/>
    </row>
    <row r="5" spans="1:19" ht="15.6" customHeight="1" x14ac:dyDescent="0.25">
      <c r="B5" s="3"/>
      <c r="C5" s="283" t="s">
        <v>186</v>
      </c>
      <c r="D5" s="283"/>
      <c r="E5" s="283"/>
      <c r="F5" s="283"/>
      <c r="G5" s="283"/>
      <c r="H5" s="283"/>
      <c r="I5" s="283"/>
      <c r="J5" s="283"/>
      <c r="K5" s="283"/>
      <c r="L5" s="283"/>
      <c r="M5" s="283"/>
      <c r="N5" s="3"/>
      <c r="P5" s="32"/>
      <c r="Q5" s="52"/>
      <c r="R5" s="52"/>
      <c r="S5" s="14"/>
    </row>
    <row r="6" spans="1:19" x14ac:dyDescent="0.25">
      <c r="B6" s="3"/>
      <c r="C6" s="17"/>
      <c r="D6" s="17"/>
      <c r="E6" s="17"/>
      <c r="F6" s="17"/>
      <c r="G6" s="17"/>
      <c r="H6" s="17"/>
      <c r="I6" s="18"/>
      <c r="J6" s="19"/>
      <c r="K6" s="17"/>
      <c r="L6" s="17"/>
      <c r="M6" s="17"/>
      <c r="N6" s="17"/>
      <c r="P6" s="52"/>
      <c r="Q6" s="52"/>
      <c r="R6" s="52"/>
      <c r="S6" s="14"/>
    </row>
    <row r="7" spans="1:19" x14ac:dyDescent="0.25">
      <c r="B7" s="3"/>
      <c r="C7" s="17"/>
      <c r="D7" s="308" t="s">
        <v>17</v>
      </c>
      <c r="E7" s="308"/>
      <c r="F7" s="308"/>
      <c r="G7" s="47"/>
      <c r="H7" s="17"/>
      <c r="I7" s="18"/>
      <c r="J7" s="19"/>
      <c r="K7" s="17"/>
      <c r="L7" s="17"/>
      <c r="M7" s="17"/>
      <c r="N7" s="17"/>
      <c r="P7" s="52"/>
      <c r="Q7" s="52"/>
      <c r="R7" s="52"/>
      <c r="S7" s="14"/>
    </row>
    <row r="8" spans="1:19" x14ac:dyDescent="0.25">
      <c r="B8" s="3"/>
      <c r="C8" s="17"/>
      <c r="D8" s="309" t="s">
        <v>18</v>
      </c>
      <c r="E8" s="309"/>
      <c r="F8" s="309"/>
      <c r="G8" s="47"/>
      <c r="H8" s="17"/>
      <c r="I8" s="18"/>
      <c r="J8" s="19"/>
      <c r="K8" s="17"/>
      <c r="L8" s="17"/>
      <c r="M8" s="17"/>
      <c r="N8" s="17"/>
      <c r="P8" s="52"/>
      <c r="Q8" s="52"/>
      <c r="R8" s="52"/>
      <c r="S8" s="14"/>
    </row>
    <row r="9" spans="1:19" x14ac:dyDescent="0.25">
      <c r="B9" s="3"/>
      <c r="C9" s="17"/>
      <c r="D9" s="47"/>
      <c r="E9" s="47"/>
      <c r="F9" s="47"/>
      <c r="G9" s="47"/>
      <c r="H9" s="17"/>
      <c r="I9" s="18"/>
      <c r="J9" s="19"/>
      <c r="K9" s="17"/>
      <c r="L9" s="17"/>
      <c r="M9" s="17"/>
      <c r="N9" s="17"/>
      <c r="P9" s="52"/>
      <c r="Q9" s="52"/>
      <c r="R9" s="52"/>
      <c r="S9" s="14"/>
    </row>
    <row r="10" spans="1:19" x14ac:dyDescent="0.25">
      <c r="B10" s="3"/>
      <c r="C10" s="17"/>
      <c r="D10" s="297" t="s">
        <v>82</v>
      </c>
      <c r="E10" s="297"/>
      <c r="F10" s="297"/>
      <c r="G10" s="297"/>
      <c r="H10" s="297"/>
      <c r="I10" s="297"/>
      <c r="J10" s="297"/>
      <c r="K10" s="297"/>
      <c r="L10" s="297"/>
      <c r="M10" s="17"/>
      <c r="N10" s="17"/>
      <c r="P10" s="52"/>
      <c r="Q10" s="52"/>
      <c r="R10" s="52"/>
      <c r="S10" s="14"/>
    </row>
    <row r="11" spans="1:19" x14ac:dyDescent="0.25">
      <c r="B11" s="3"/>
      <c r="C11" s="17"/>
      <c r="D11" s="17"/>
      <c r="E11" s="17"/>
      <c r="F11" s="17"/>
      <c r="G11" s="17"/>
      <c r="H11" s="17"/>
      <c r="I11" s="17"/>
      <c r="J11" s="17"/>
      <c r="K11" s="17"/>
      <c r="L11" s="17"/>
      <c r="M11" s="17"/>
      <c r="N11" s="17"/>
      <c r="O11" s="14"/>
      <c r="P11" s="36"/>
      <c r="Q11" s="36"/>
      <c r="R11" s="36"/>
    </row>
    <row r="12" spans="1:19" x14ac:dyDescent="0.25">
      <c r="B12" s="3"/>
      <c r="C12" s="17"/>
      <c r="D12" s="219" t="s">
        <v>15</v>
      </c>
      <c r="E12" s="220"/>
      <c r="F12" s="220"/>
      <c r="G12" s="220"/>
      <c r="H12" s="48" t="s">
        <v>170</v>
      </c>
      <c r="I12" s="220" t="s">
        <v>288</v>
      </c>
      <c r="J12" s="220"/>
      <c r="K12" s="220"/>
      <c r="L12" s="310"/>
      <c r="M12" s="17"/>
      <c r="N12" s="17"/>
      <c r="O12" s="14"/>
      <c r="P12" s="36"/>
      <c r="Q12" s="36"/>
      <c r="R12" s="36"/>
    </row>
    <row r="13" spans="1:19" ht="33" customHeight="1" x14ac:dyDescent="0.25">
      <c r="B13" s="3"/>
      <c r="C13" s="17"/>
      <c r="D13" s="300" t="s">
        <v>133</v>
      </c>
      <c r="E13" s="301"/>
      <c r="F13" s="301"/>
      <c r="G13" s="301"/>
      <c r="H13" s="106" t="b">
        <v>0</v>
      </c>
      <c r="I13" s="298"/>
      <c r="J13" s="298"/>
      <c r="K13" s="298"/>
      <c r="L13" s="299"/>
      <c r="M13" s="133" t="s">
        <v>83</v>
      </c>
      <c r="N13" s="47"/>
      <c r="O13" s="14"/>
    </row>
    <row r="14" spans="1:19" ht="42.75" customHeight="1" x14ac:dyDescent="0.25">
      <c r="B14" s="3"/>
      <c r="C14" s="3"/>
      <c r="D14" s="300" t="s">
        <v>84</v>
      </c>
      <c r="E14" s="301"/>
      <c r="F14" s="301"/>
      <c r="G14" s="301"/>
      <c r="H14" s="106" t="b">
        <v>0</v>
      </c>
      <c r="I14" s="298"/>
      <c r="J14" s="298"/>
      <c r="K14" s="298"/>
      <c r="L14" s="299"/>
      <c r="M14" s="17"/>
      <c r="N14" s="17"/>
      <c r="O14" s="14"/>
    </row>
    <row r="15" spans="1:19" ht="30.95" customHeight="1" x14ac:dyDescent="0.25">
      <c r="B15" s="3"/>
      <c r="C15" s="3"/>
      <c r="D15" s="300" t="s">
        <v>85</v>
      </c>
      <c r="E15" s="301"/>
      <c r="F15" s="301"/>
      <c r="G15" s="301"/>
      <c r="H15" s="106" t="b">
        <v>0</v>
      </c>
      <c r="I15" s="298"/>
      <c r="J15" s="298"/>
      <c r="K15" s="298"/>
      <c r="L15" s="299"/>
      <c r="M15" s="17"/>
      <c r="N15" s="17"/>
      <c r="O15" s="14"/>
    </row>
    <row r="16" spans="1:19" ht="30" customHeight="1" x14ac:dyDescent="0.25">
      <c r="B16" s="3"/>
      <c r="C16" s="3"/>
      <c r="D16" s="300" t="s">
        <v>134</v>
      </c>
      <c r="E16" s="301"/>
      <c r="F16" s="301"/>
      <c r="G16" s="301"/>
      <c r="H16" s="106" t="b">
        <v>0</v>
      </c>
      <c r="I16" s="298"/>
      <c r="J16" s="298"/>
      <c r="K16" s="298"/>
      <c r="L16" s="299"/>
      <c r="M16" s="17"/>
      <c r="N16" s="17"/>
      <c r="O16" s="14"/>
    </row>
    <row r="17" spans="2:15" ht="31.5" customHeight="1" x14ac:dyDescent="0.25">
      <c r="B17" s="3"/>
      <c r="C17" s="3"/>
      <c r="D17" s="300" t="s">
        <v>86</v>
      </c>
      <c r="E17" s="301"/>
      <c r="F17" s="301"/>
      <c r="G17" s="301"/>
      <c r="H17" s="106" t="b">
        <v>0</v>
      </c>
      <c r="I17" s="298"/>
      <c r="J17" s="298"/>
      <c r="K17" s="298"/>
      <c r="L17" s="299"/>
      <c r="M17" s="17"/>
      <c r="N17" s="17"/>
      <c r="O17" s="14"/>
    </row>
    <row r="18" spans="2:15" ht="53.1" customHeight="1" x14ac:dyDescent="0.25">
      <c r="B18" s="3"/>
      <c r="C18" s="17"/>
      <c r="D18" s="300" t="s">
        <v>135</v>
      </c>
      <c r="E18" s="301"/>
      <c r="F18" s="301"/>
      <c r="G18" s="301"/>
      <c r="H18" s="106" t="b">
        <v>0</v>
      </c>
      <c r="I18" s="298"/>
      <c r="J18" s="298"/>
      <c r="K18" s="298"/>
      <c r="L18" s="299"/>
      <c r="M18" s="17"/>
      <c r="N18" s="17"/>
      <c r="O18" s="14"/>
    </row>
    <row r="19" spans="2:15" x14ac:dyDescent="0.25">
      <c r="B19" s="3"/>
      <c r="C19" s="17"/>
      <c r="D19" s="302"/>
      <c r="E19" s="303"/>
      <c r="F19" s="303"/>
      <c r="G19" s="304"/>
      <c r="H19" s="49"/>
      <c r="I19" s="305"/>
      <c r="J19" s="306"/>
      <c r="K19" s="306"/>
      <c r="L19" s="307"/>
      <c r="M19" s="17"/>
      <c r="N19" s="17"/>
      <c r="O19" s="14"/>
    </row>
    <row r="20" spans="2:15" x14ac:dyDescent="0.25">
      <c r="B20" s="3"/>
      <c r="C20" s="17"/>
      <c r="D20" s="207" t="s">
        <v>87</v>
      </c>
      <c r="E20" s="207"/>
      <c r="F20" s="207"/>
      <c r="G20" s="207"/>
      <c r="H20" s="207"/>
      <c r="I20" s="207"/>
      <c r="J20" s="207"/>
      <c r="K20" s="207"/>
      <c r="L20" s="207"/>
      <c r="M20" s="17"/>
      <c r="N20" s="17"/>
      <c r="O20" s="14"/>
    </row>
    <row r="21" spans="2:15" x14ac:dyDescent="0.25">
      <c r="B21" s="3"/>
      <c r="C21" s="17"/>
      <c r="D21" s="49"/>
      <c r="E21" s="49"/>
      <c r="F21" s="49"/>
      <c r="G21" s="49"/>
      <c r="H21" s="49"/>
      <c r="I21" s="50"/>
      <c r="J21" s="50"/>
      <c r="K21" s="50"/>
      <c r="L21" s="50"/>
      <c r="M21" s="17"/>
      <c r="N21" s="17"/>
      <c r="O21" s="14"/>
    </row>
    <row r="22" spans="2:15" x14ac:dyDescent="0.25">
      <c r="B22" s="3"/>
      <c r="C22" s="3"/>
      <c r="D22" s="199" t="s">
        <v>15</v>
      </c>
      <c r="E22" s="200"/>
      <c r="F22" s="200"/>
      <c r="G22" s="200"/>
      <c r="H22" s="51" t="s">
        <v>170</v>
      </c>
      <c r="I22" s="200" t="s">
        <v>288</v>
      </c>
      <c r="J22" s="200"/>
      <c r="K22" s="200"/>
      <c r="L22" s="291"/>
      <c r="M22" s="3"/>
      <c r="N22" s="3"/>
    </row>
    <row r="23" spans="2:15" ht="21.6" customHeight="1" x14ac:dyDescent="0.25">
      <c r="B23" s="3"/>
      <c r="C23" s="3"/>
      <c r="D23" s="294" t="s">
        <v>90</v>
      </c>
      <c r="E23" s="295"/>
      <c r="F23" s="295"/>
      <c r="G23" s="295"/>
      <c r="H23" s="107" t="b">
        <v>0</v>
      </c>
      <c r="I23" s="292"/>
      <c r="J23" s="292"/>
      <c r="K23" s="292"/>
      <c r="L23" s="293"/>
      <c r="M23" s="133" t="s">
        <v>88</v>
      </c>
      <c r="N23" s="4"/>
    </row>
    <row r="24" spans="2:15" ht="31.5" customHeight="1" x14ac:dyDescent="0.25">
      <c r="B24" s="3"/>
      <c r="C24" s="3"/>
      <c r="D24" s="294" t="s">
        <v>89</v>
      </c>
      <c r="E24" s="295"/>
      <c r="F24" s="295"/>
      <c r="G24" s="295"/>
      <c r="H24" s="107" t="b">
        <v>0</v>
      </c>
      <c r="I24" s="292"/>
      <c r="J24" s="292"/>
      <c r="K24" s="292"/>
      <c r="L24" s="293"/>
      <c r="M24" s="3"/>
      <c r="N24" s="3"/>
    </row>
    <row r="25" spans="2:15" ht="35.450000000000003" customHeight="1" x14ac:dyDescent="0.25">
      <c r="B25" s="3"/>
      <c r="C25" s="3"/>
      <c r="D25" s="294" t="s">
        <v>91</v>
      </c>
      <c r="E25" s="295"/>
      <c r="F25" s="295"/>
      <c r="G25" s="295"/>
      <c r="H25" s="107" t="b">
        <v>0</v>
      </c>
      <c r="I25" s="292"/>
      <c r="J25" s="292"/>
      <c r="K25" s="292"/>
      <c r="L25" s="293"/>
      <c r="M25" s="3"/>
      <c r="N25" s="3"/>
    </row>
    <row r="26" spans="2:15" ht="35.1" customHeight="1" x14ac:dyDescent="0.25">
      <c r="B26" s="3"/>
      <c r="C26" s="3"/>
      <c r="D26" s="294" t="s">
        <v>92</v>
      </c>
      <c r="E26" s="295"/>
      <c r="F26" s="295"/>
      <c r="G26" s="295"/>
      <c r="H26" s="107" t="b">
        <v>0</v>
      </c>
      <c r="I26" s="292"/>
      <c r="J26" s="292"/>
      <c r="K26" s="292"/>
      <c r="L26" s="293"/>
      <c r="M26" s="3"/>
      <c r="N26" s="3"/>
    </row>
    <row r="27" spans="2:15" ht="30.6" customHeight="1" x14ac:dyDescent="0.25">
      <c r="B27" s="3"/>
      <c r="C27" s="3"/>
      <c r="D27" s="294" t="s">
        <v>93</v>
      </c>
      <c r="E27" s="295"/>
      <c r="F27" s="295"/>
      <c r="G27" s="295"/>
      <c r="H27" s="107" t="b">
        <v>0</v>
      </c>
      <c r="I27" s="292"/>
      <c r="J27" s="292"/>
      <c r="K27" s="292"/>
      <c r="L27" s="293"/>
      <c r="M27" s="3"/>
      <c r="N27" s="3"/>
    </row>
    <row r="28" spans="2:15" ht="30.6" customHeight="1" x14ac:dyDescent="0.25">
      <c r="B28" s="3"/>
      <c r="C28" s="3"/>
      <c r="D28" s="300" t="s">
        <v>94</v>
      </c>
      <c r="E28" s="301"/>
      <c r="F28" s="301"/>
      <c r="G28" s="301"/>
      <c r="H28" s="106" t="b">
        <v>0</v>
      </c>
      <c r="I28" s="298"/>
      <c r="J28" s="298"/>
      <c r="K28" s="298"/>
      <c r="L28" s="299"/>
      <c r="M28" s="3"/>
      <c r="N28" s="3"/>
    </row>
    <row r="29" spans="2:15" ht="29.45" customHeight="1" x14ac:dyDescent="0.25">
      <c r="B29" s="3"/>
      <c r="C29" s="3"/>
      <c r="D29" s="300" t="s">
        <v>95</v>
      </c>
      <c r="E29" s="301"/>
      <c r="F29" s="301"/>
      <c r="G29" s="301"/>
      <c r="H29" s="106" t="b">
        <v>0</v>
      </c>
      <c r="I29" s="298"/>
      <c r="J29" s="298"/>
      <c r="K29" s="298"/>
      <c r="L29" s="299"/>
      <c r="M29" s="3"/>
      <c r="N29" s="3"/>
    </row>
    <row r="30" spans="2:15" ht="31.5" customHeight="1" x14ac:dyDescent="0.25">
      <c r="B30" s="3"/>
      <c r="C30" s="3"/>
      <c r="D30" s="300" t="s">
        <v>96</v>
      </c>
      <c r="E30" s="301"/>
      <c r="F30" s="301"/>
      <c r="G30" s="301"/>
      <c r="H30" s="106" t="b">
        <v>0</v>
      </c>
      <c r="I30" s="298"/>
      <c r="J30" s="298"/>
      <c r="K30" s="298"/>
      <c r="L30" s="299"/>
      <c r="M30" s="3"/>
      <c r="N30" s="3"/>
    </row>
    <row r="31" spans="2:15" ht="49.5" customHeight="1" x14ac:dyDescent="0.25">
      <c r="B31" s="3"/>
      <c r="C31" s="3"/>
      <c r="D31" s="294" t="s">
        <v>97</v>
      </c>
      <c r="E31" s="295"/>
      <c r="F31" s="295"/>
      <c r="G31" s="295"/>
      <c r="H31" s="107" t="b">
        <v>0</v>
      </c>
      <c r="I31" s="292"/>
      <c r="J31" s="292"/>
      <c r="K31" s="292"/>
      <c r="L31" s="293"/>
      <c r="M31" s="3"/>
      <c r="N31" s="3"/>
    </row>
    <row r="32" spans="2:15" x14ac:dyDescent="0.25">
      <c r="B32" s="3"/>
      <c r="C32" s="3"/>
      <c r="D32" s="188"/>
      <c r="E32" s="188"/>
      <c r="F32" s="188"/>
      <c r="G32" s="188"/>
      <c r="H32" s="31"/>
      <c r="I32" s="296"/>
      <c r="J32" s="296"/>
      <c r="K32" s="296"/>
      <c r="L32" s="296"/>
      <c r="M32" s="3"/>
      <c r="N32" s="3"/>
    </row>
    <row r="33" spans="2:14" x14ac:dyDescent="0.25">
      <c r="B33" s="3"/>
      <c r="C33" s="3"/>
      <c r="D33" s="297" t="s">
        <v>98</v>
      </c>
      <c r="E33" s="297"/>
      <c r="F33" s="297"/>
      <c r="G33" s="297"/>
      <c r="H33" s="297"/>
      <c r="I33" s="297"/>
      <c r="J33" s="297"/>
      <c r="K33" s="297"/>
      <c r="L33" s="297"/>
      <c r="M33" s="3"/>
      <c r="N33" s="3"/>
    </row>
    <row r="34" spans="2:14" x14ac:dyDescent="0.25">
      <c r="B34" s="3"/>
      <c r="C34" s="3"/>
      <c r="D34" s="3"/>
      <c r="E34" s="3"/>
      <c r="F34" s="3"/>
      <c r="G34" s="3"/>
      <c r="H34" s="3"/>
      <c r="I34" s="3"/>
      <c r="J34" s="3"/>
      <c r="K34" s="3"/>
      <c r="L34" s="3"/>
      <c r="M34" s="3"/>
      <c r="N34" s="3"/>
    </row>
    <row r="35" spans="2:14" x14ac:dyDescent="0.25">
      <c r="B35" s="3"/>
      <c r="C35" s="3"/>
      <c r="D35" s="278" t="s">
        <v>15</v>
      </c>
      <c r="E35" s="279"/>
      <c r="F35" s="279"/>
      <c r="G35" s="279"/>
      <c r="H35" s="26" t="s">
        <v>170</v>
      </c>
      <c r="I35" s="279" t="s">
        <v>288</v>
      </c>
      <c r="J35" s="279"/>
      <c r="K35" s="279"/>
      <c r="L35" s="280"/>
      <c r="M35" s="3"/>
      <c r="N35" s="3"/>
    </row>
    <row r="36" spans="2:14" ht="35.1" customHeight="1" x14ac:dyDescent="0.25">
      <c r="B36" s="3"/>
      <c r="C36" s="3"/>
      <c r="D36" s="287" t="s">
        <v>99</v>
      </c>
      <c r="E36" s="288"/>
      <c r="F36" s="288"/>
      <c r="G36" s="288"/>
      <c r="H36" s="108" t="b">
        <v>0</v>
      </c>
      <c r="I36" s="289"/>
      <c r="J36" s="289"/>
      <c r="K36" s="289"/>
      <c r="L36" s="290"/>
      <c r="M36" s="3"/>
      <c r="N36" s="3"/>
    </row>
    <row r="37" spans="2:14" ht="30.6" customHeight="1" x14ac:dyDescent="0.25">
      <c r="B37" s="3"/>
      <c r="C37" s="3"/>
      <c r="D37" s="287" t="s">
        <v>107</v>
      </c>
      <c r="E37" s="288"/>
      <c r="F37" s="288"/>
      <c r="G37" s="288"/>
      <c r="H37" s="108" t="b">
        <v>0</v>
      </c>
      <c r="I37" s="289"/>
      <c r="J37" s="289"/>
      <c r="K37" s="289"/>
      <c r="L37" s="290"/>
      <c r="M37" s="3"/>
      <c r="N37" s="3"/>
    </row>
    <row r="38" spans="2:14" ht="30" customHeight="1" x14ac:dyDescent="0.25">
      <c r="B38" s="3"/>
      <c r="C38" s="3"/>
      <c r="D38" s="287" t="s">
        <v>100</v>
      </c>
      <c r="E38" s="288"/>
      <c r="F38" s="288"/>
      <c r="G38" s="288"/>
      <c r="H38" s="108" t="b">
        <v>0</v>
      </c>
      <c r="I38" s="289"/>
      <c r="J38" s="289"/>
      <c r="K38" s="289"/>
      <c r="L38" s="290"/>
      <c r="M38" s="3"/>
      <c r="N38" s="3"/>
    </row>
    <row r="39" spans="2:14" ht="45" customHeight="1" x14ac:dyDescent="0.25">
      <c r="B39" s="3"/>
      <c r="C39" s="3"/>
      <c r="D39" s="287" t="s">
        <v>101</v>
      </c>
      <c r="E39" s="288"/>
      <c r="F39" s="288"/>
      <c r="G39" s="288"/>
      <c r="H39" s="108" t="b">
        <v>0</v>
      </c>
      <c r="I39" s="289"/>
      <c r="J39" s="289"/>
      <c r="K39" s="289"/>
      <c r="L39" s="290"/>
      <c r="M39" s="3"/>
      <c r="N39" s="3"/>
    </row>
    <row r="40" spans="2:14" ht="36.6" customHeight="1" x14ac:dyDescent="0.25">
      <c r="B40" s="3"/>
      <c r="C40" s="3"/>
      <c r="D40" s="287" t="s">
        <v>102</v>
      </c>
      <c r="E40" s="288"/>
      <c r="F40" s="288"/>
      <c r="G40" s="288"/>
      <c r="H40" s="108" t="b">
        <v>0</v>
      </c>
      <c r="I40" s="289"/>
      <c r="J40" s="289"/>
      <c r="K40" s="289"/>
      <c r="L40" s="290"/>
      <c r="M40" s="3"/>
      <c r="N40" s="3"/>
    </row>
    <row r="41" spans="2:14" ht="36.950000000000003" customHeight="1" x14ac:dyDescent="0.25">
      <c r="B41" s="3"/>
      <c r="C41" s="3"/>
      <c r="D41" s="287" t="s">
        <v>103</v>
      </c>
      <c r="E41" s="288"/>
      <c r="F41" s="288"/>
      <c r="G41" s="288"/>
      <c r="H41" s="108" t="b">
        <v>0</v>
      </c>
      <c r="I41" s="289"/>
      <c r="J41" s="289"/>
      <c r="K41" s="289"/>
      <c r="L41" s="290"/>
      <c r="M41" s="3"/>
      <c r="N41" s="3"/>
    </row>
    <row r="42" spans="2:14" ht="30.6" customHeight="1" x14ac:dyDescent="0.25">
      <c r="B42" s="3"/>
      <c r="C42" s="3"/>
      <c r="D42" s="287" t="s">
        <v>104</v>
      </c>
      <c r="E42" s="288"/>
      <c r="F42" s="288"/>
      <c r="G42" s="288"/>
      <c r="H42" s="108" t="b">
        <v>0</v>
      </c>
      <c r="I42" s="289"/>
      <c r="J42" s="289"/>
      <c r="K42" s="289"/>
      <c r="L42" s="290"/>
      <c r="M42" s="3"/>
      <c r="N42" s="3"/>
    </row>
    <row r="43" spans="2:14" ht="29.1" customHeight="1" x14ac:dyDescent="0.25">
      <c r="B43" s="3"/>
      <c r="C43" s="3"/>
      <c r="D43" s="287" t="s">
        <v>105</v>
      </c>
      <c r="E43" s="288"/>
      <c r="F43" s="288"/>
      <c r="G43" s="288"/>
      <c r="H43" s="108" t="b">
        <v>0</v>
      </c>
      <c r="I43" s="289"/>
      <c r="J43" s="289"/>
      <c r="K43" s="289"/>
      <c r="L43" s="290"/>
      <c r="M43" s="3"/>
      <c r="N43" s="3"/>
    </row>
    <row r="44" spans="2:14" ht="36" customHeight="1" x14ac:dyDescent="0.25">
      <c r="B44" s="3"/>
      <c r="C44" s="3"/>
      <c r="D44" s="287" t="s">
        <v>106</v>
      </c>
      <c r="E44" s="288"/>
      <c r="F44" s="288"/>
      <c r="G44" s="288"/>
      <c r="H44" s="108" t="b">
        <v>0</v>
      </c>
      <c r="I44" s="289"/>
      <c r="J44" s="289"/>
      <c r="K44" s="289"/>
      <c r="L44" s="290"/>
      <c r="M44" s="3"/>
      <c r="N44" s="3"/>
    </row>
    <row r="45" spans="2:14" x14ac:dyDescent="0.25">
      <c r="B45" s="3"/>
      <c r="C45" s="3"/>
      <c r="D45" s="284"/>
      <c r="E45" s="285"/>
      <c r="F45" s="285"/>
      <c r="G45" s="286"/>
      <c r="H45" s="29"/>
      <c r="I45" s="284"/>
      <c r="J45" s="285"/>
      <c r="K45" s="285"/>
      <c r="L45" s="286"/>
      <c r="M45" s="3"/>
      <c r="N45" s="3"/>
    </row>
    <row r="46" spans="2:14" x14ac:dyDescent="0.25">
      <c r="B46" s="3"/>
      <c r="C46" s="3"/>
      <c r="D46" s="3"/>
      <c r="E46" s="3"/>
      <c r="F46" s="3"/>
      <c r="G46" s="3"/>
      <c r="H46" s="3"/>
      <c r="I46" s="3"/>
      <c r="J46" s="3"/>
      <c r="K46" s="3"/>
      <c r="L46" s="3"/>
      <c r="M46" s="3"/>
      <c r="N46" s="3"/>
    </row>
    <row r="47" spans="2:14" ht="150.94999999999999" customHeight="1" x14ac:dyDescent="0.25">
      <c r="B47" s="3"/>
      <c r="C47" s="137" t="s">
        <v>183</v>
      </c>
      <c r="D47" s="138"/>
      <c r="E47" s="138"/>
      <c r="F47" s="138"/>
      <c r="G47" s="138"/>
      <c r="H47" s="138"/>
      <c r="I47" s="138"/>
      <c r="J47" s="138"/>
      <c r="K47" s="138"/>
      <c r="L47" s="138"/>
      <c r="M47" s="138"/>
      <c r="N47" s="3"/>
    </row>
    <row r="48" spans="2:14" ht="210.6" customHeight="1" x14ac:dyDescent="0.25">
      <c r="B48" s="3"/>
      <c r="C48" s="137" t="s">
        <v>184</v>
      </c>
      <c r="D48" s="138"/>
      <c r="E48" s="138"/>
      <c r="F48" s="138"/>
      <c r="G48" s="138"/>
      <c r="H48" s="138"/>
      <c r="I48" s="138"/>
      <c r="J48" s="138"/>
      <c r="K48" s="138"/>
      <c r="L48" s="138"/>
      <c r="M48" s="138"/>
      <c r="N48" s="3"/>
    </row>
    <row r="49" spans="2:14" ht="29.1" customHeight="1" x14ac:dyDescent="0.25">
      <c r="B49" s="3"/>
      <c r="C49" s="281" t="s">
        <v>81</v>
      </c>
      <c r="D49" s="281"/>
      <c r="E49" s="281"/>
      <c r="F49" s="281"/>
      <c r="G49" s="281"/>
      <c r="H49" s="281"/>
      <c r="I49" s="281"/>
      <c r="J49" s="281"/>
      <c r="K49" s="281"/>
      <c r="L49" s="281"/>
      <c r="M49" s="281"/>
      <c r="N49" s="3"/>
    </row>
    <row r="50" spans="2:14" ht="368.25" customHeight="1" x14ac:dyDescent="0.25">
      <c r="B50" s="3"/>
      <c r="C50" s="137" t="s">
        <v>294</v>
      </c>
      <c r="D50" s="138"/>
      <c r="E50" s="138"/>
      <c r="F50" s="138"/>
      <c r="G50" s="138"/>
      <c r="H50" s="138"/>
      <c r="I50" s="138"/>
      <c r="J50" s="138"/>
      <c r="K50" s="138"/>
      <c r="L50" s="138"/>
      <c r="M50" s="138"/>
      <c r="N50" s="3"/>
    </row>
    <row r="51" spans="2:14" x14ac:dyDescent="0.25">
      <c r="B51" s="3"/>
      <c r="C51" s="3"/>
      <c r="D51" s="3"/>
      <c r="E51" s="3"/>
      <c r="F51" s="3"/>
      <c r="G51" s="3"/>
      <c r="H51" s="3"/>
      <c r="I51" s="3"/>
      <c r="J51" s="3"/>
      <c r="K51" s="3"/>
      <c r="L51" s="3"/>
      <c r="M51" s="3"/>
      <c r="N51" s="3"/>
    </row>
    <row r="52" spans="2:14" x14ac:dyDescent="0.25">
      <c r="B52" s="3"/>
      <c r="C52" s="281" t="s">
        <v>172</v>
      </c>
      <c r="D52" s="281"/>
      <c r="E52" s="281"/>
      <c r="F52" s="3"/>
      <c r="G52" s="3"/>
      <c r="H52" s="3"/>
      <c r="I52" s="3"/>
      <c r="J52" s="3"/>
      <c r="K52" s="3"/>
      <c r="L52" s="3"/>
      <c r="M52" s="3"/>
      <c r="N52" s="3"/>
    </row>
    <row r="53" spans="2:14" ht="35.450000000000003" customHeight="1" x14ac:dyDescent="0.25">
      <c r="B53" s="3"/>
      <c r="C53" s="137" t="s">
        <v>187</v>
      </c>
      <c r="D53" s="137"/>
      <c r="E53" s="137"/>
      <c r="F53" s="137"/>
      <c r="G53" s="137"/>
      <c r="H53" s="153" t="s">
        <v>57</v>
      </c>
      <c r="I53" s="154"/>
      <c r="J53" s="154"/>
      <c r="K53" s="154"/>
      <c r="L53" s="154"/>
      <c r="M53" s="3"/>
      <c r="N53" s="3"/>
    </row>
    <row r="54" spans="2:14" ht="48.6" customHeight="1" x14ac:dyDescent="0.25">
      <c r="B54" s="3"/>
      <c r="C54" s="137" t="s">
        <v>188</v>
      </c>
      <c r="D54" s="137"/>
      <c r="E54" s="137"/>
      <c r="F54" s="137"/>
      <c r="G54" s="137"/>
      <c r="H54" s="153" t="s">
        <v>58</v>
      </c>
      <c r="I54" s="154"/>
      <c r="J54" s="154"/>
      <c r="K54" s="154"/>
      <c r="L54" s="154"/>
      <c r="M54" s="3"/>
      <c r="N54" s="3"/>
    </row>
    <row r="55" spans="2:14" ht="36" customHeight="1" x14ac:dyDescent="0.25">
      <c r="B55" s="3"/>
      <c r="C55" s="137" t="s">
        <v>189</v>
      </c>
      <c r="D55" s="137"/>
      <c r="E55" s="137"/>
      <c r="F55" s="137"/>
      <c r="G55" s="137"/>
      <c r="H55" s="153" t="s">
        <v>59</v>
      </c>
      <c r="I55" s="154"/>
      <c r="J55" s="154"/>
      <c r="K55" s="154"/>
      <c r="L55" s="154"/>
      <c r="M55" s="3"/>
      <c r="N55" s="3"/>
    </row>
    <row r="56" spans="2:14" ht="48.6" customHeight="1" x14ac:dyDescent="0.25">
      <c r="B56" s="3"/>
      <c r="C56" s="137" t="s">
        <v>211</v>
      </c>
      <c r="D56" s="137"/>
      <c r="E56" s="137"/>
      <c r="F56" s="137"/>
      <c r="G56" s="137"/>
      <c r="H56" s="153" t="s">
        <v>60</v>
      </c>
      <c r="I56" s="154"/>
      <c r="J56" s="154"/>
      <c r="K56" s="154"/>
      <c r="L56" s="154"/>
      <c r="M56" s="3"/>
      <c r="N56" s="3"/>
    </row>
    <row r="57" spans="2:14" ht="47.25" customHeight="1" x14ac:dyDescent="0.25">
      <c r="B57" s="3"/>
      <c r="C57" s="137" t="s">
        <v>212</v>
      </c>
      <c r="D57" s="137"/>
      <c r="E57" s="137"/>
      <c r="F57" s="137"/>
      <c r="G57" s="137"/>
      <c r="H57" s="153" t="s">
        <v>73</v>
      </c>
      <c r="I57" s="154"/>
      <c r="J57" s="154"/>
      <c r="K57" s="154"/>
      <c r="L57" s="154"/>
      <c r="M57" s="3"/>
      <c r="N57" s="3"/>
    </row>
    <row r="58" spans="2:14" ht="33.6" customHeight="1" x14ac:dyDescent="0.25">
      <c r="B58" s="3"/>
      <c r="C58" s="137" t="s">
        <v>190</v>
      </c>
      <c r="D58" s="137"/>
      <c r="E58" s="137"/>
      <c r="F58" s="137"/>
      <c r="G58" s="137"/>
      <c r="H58" s="153" t="s">
        <v>61</v>
      </c>
      <c r="I58" s="154"/>
      <c r="J58" s="154"/>
      <c r="K58" s="154"/>
      <c r="L58" s="154"/>
      <c r="M58" s="3"/>
      <c r="N58" s="3"/>
    </row>
    <row r="59" spans="2:14" ht="30" customHeight="1" x14ac:dyDescent="0.25">
      <c r="B59" s="3"/>
      <c r="C59" s="137" t="s">
        <v>191</v>
      </c>
      <c r="D59" s="137"/>
      <c r="E59" s="137"/>
      <c r="F59" s="137"/>
      <c r="G59" s="137"/>
      <c r="H59" s="153" t="s">
        <v>74</v>
      </c>
      <c r="I59" s="154"/>
      <c r="J59" s="154"/>
      <c r="K59" s="154"/>
      <c r="L59" s="154"/>
      <c r="M59" s="3"/>
      <c r="N59" s="3"/>
    </row>
    <row r="60" spans="2:14" ht="30.95" customHeight="1" x14ac:dyDescent="0.25">
      <c r="B60" s="3"/>
      <c r="C60" s="137" t="s">
        <v>192</v>
      </c>
      <c r="D60" s="137"/>
      <c r="E60" s="137"/>
      <c r="F60" s="137"/>
      <c r="G60" s="137"/>
      <c r="H60" s="153" t="s">
        <v>75</v>
      </c>
      <c r="I60" s="154"/>
      <c r="J60" s="154"/>
      <c r="K60" s="154"/>
      <c r="L60" s="154"/>
      <c r="M60" s="3"/>
      <c r="N60" s="3"/>
    </row>
    <row r="61" spans="2:14" ht="14.45" customHeight="1" x14ac:dyDescent="0.25">
      <c r="B61" s="3"/>
      <c r="C61" s="31"/>
      <c r="D61" s="31"/>
      <c r="E61" s="31"/>
      <c r="F61" s="31"/>
      <c r="G61" s="31"/>
      <c r="H61" s="71"/>
      <c r="I61" s="31"/>
      <c r="J61" s="31"/>
      <c r="K61" s="31"/>
      <c r="L61" s="31"/>
      <c r="M61" s="3"/>
      <c r="N61" s="3"/>
    </row>
    <row r="62" spans="2:14" x14ac:dyDescent="0.25">
      <c r="B62" s="3"/>
      <c r="C62" s="40"/>
      <c r="D62" s="40"/>
      <c r="E62" s="40"/>
      <c r="F62" s="40"/>
      <c r="G62" s="40"/>
      <c r="H62" s="3"/>
      <c r="I62" s="3"/>
      <c r="J62" s="3"/>
      <c r="K62" s="3"/>
      <c r="L62" s="3"/>
      <c r="M62" s="3"/>
      <c r="N62" s="3"/>
    </row>
    <row r="63" spans="2:14" x14ac:dyDescent="0.25">
      <c r="D63" s="82">
        <v>1</v>
      </c>
      <c r="E63" s="82">
        <f t="shared" ref="E63:E68" si="0">COUNTIF(H13,TRUE)</f>
        <v>0</v>
      </c>
      <c r="F63" s="109">
        <f>E63*0.04</f>
        <v>0</v>
      </c>
      <c r="G63" s="93">
        <f>SUM(F63:F86)</f>
        <v>0</v>
      </c>
      <c r="H63" s="93">
        <f>MIN(1,1-G63)</f>
        <v>1</v>
      </c>
      <c r="I63" s="82"/>
    </row>
    <row r="64" spans="2:14" x14ac:dyDescent="0.25">
      <c r="D64" s="82">
        <v>2</v>
      </c>
      <c r="E64" s="82">
        <f t="shared" si="0"/>
        <v>0</v>
      </c>
      <c r="F64" s="109">
        <f>E64*0.04</f>
        <v>0</v>
      </c>
      <c r="G64" s="82"/>
      <c r="H64" s="82"/>
      <c r="I64" s="82"/>
    </row>
    <row r="65" spans="4:9" x14ac:dyDescent="0.25">
      <c r="D65" s="82">
        <v>3</v>
      </c>
      <c r="E65" s="82">
        <f t="shared" si="0"/>
        <v>0</v>
      </c>
      <c r="F65" s="109">
        <f>E65*0.03</f>
        <v>0</v>
      </c>
      <c r="G65" s="82"/>
      <c r="H65" s="82"/>
      <c r="I65" s="82"/>
    </row>
    <row r="66" spans="4:9" x14ac:dyDescent="0.25">
      <c r="D66" s="82">
        <v>4</v>
      </c>
      <c r="E66" s="82">
        <f t="shared" si="0"/>
        <v>0</v>
      </c>
      <c r="F66" s="109">
        <f t="shared" ref="F66:F68" si="1">E66*0.03</f>
        <v>0</v>
      </c>
      <c r="G66" s="82"/>
      <c r="H66" s="82"/>
      <c r="I66" s="82"/>
    </row>
    <row r="67" spans="4:9" x14ac:dyDescent="0.25">
      <c r="D67" s="82">
        <v>5</v>
      </c>
      <c r="E67" s="82">
        <f t="shared" si="0"/>
        <v>0</v>
      </c>
      <c r="F67" s="109">
        <f t="shared" si="1"/>
        <v>0</v>
      </c>
      <c r="G67" s="82"/>
      <c r="H67" s="82"/>
      <c r="I67" s="82"/>
    </row>
    <row r="68" spans="4:9" x14ac:dyDescent="0.25">
      <c r="D68" s="82">
        <v>6</v>
      </c>
      <c r="E68" s="82">
        <f t="shared" si="0"/>
        <v>0</v>
      </c>
      <c r="F68" s="109">
        <f t="shared" si="1"/>
        <v>0</v>
      </c>
      <c r="G68" s="82"/>
      <c r="H68" s="82"/>
      <c r="I68" s="82"/>
    </row>
    <row r="69" spans="4:9" x14ac:dyDescent="0.25">
      <c r="D69" s="82">
        <v>7</v>
      </c>
      <c r="E69" s="82">
        <f t="shared" ref="E69:E77" si="2">COUNTIF(H23,TRUE)</f>
        <v>0</v>
      </c>
      <c r="F69" s="109">
        <f>E69*0.07</f>
        <v>0</v>
      </c>
      <c r="G69" s="82"/>
      <c r="H69" s="82"/>
      <c r="I69" s="82"/>
    </row>
    <row r="70" spans="4:9" x14ac:dyDescent="0.25">
      <c r="D70" s="82">
        <v>8</v>
      </c>
      <c r="E70" s="82">
        <f t="shared" si="2"/>
        <v>0</v>
      </c>
      <c r="F70" s="109">
        <f t="shared" ref="F70:F73" si="3">E70*0.07</f>
        <v>0</v>
      </c>
      <c r="G70" s="82"/>
      <c r="H70" s="82"/>
      <c r="I70" s="82"/>
    </row>
    <row r="71" spans="4:9" x14ac:dyDescent="0.25">
      <c r="D71" s="82">
        <v>9</v>
      </c>
      <c r="E71" s="82">
        <f t="shared" si="2"/>
        <v>0</v>
      </c>
      <c r="F71" s="109">
        <f t="shared" si="3"/>
        <v>0</v>
      </c>
      <c r="G71" s="82"/>
      <c r="H71" s="82"/>
      <c r="I71" s="82"/>
    </row>
    <row r="72" spans="4:9" x14ac:dyDescent="0.25">
      <c r="D72" s="82">
        <v>10</v>
      </c>
      <c r="E72" s="82">
        <f t="shared" si="2"/>
        <v>0</v>
      </c>
      <c r="F72" s="109">
        <f t="shared" si="3"/>
        <v>0</v>
      </c>
      <c r="G72" s="82"/>
      <c r="H72" s="82"/>
      <c r="I72" s="82"/>
    </row>
    <row r="73" spans="4:9" x14ac:dyDescent="0.25">
      <c r="D73" s="82">
        <v>11</v>
      </c>
      <c r="E73" s="82">
        <f t="shared" si="2"/>
        <v>0</v>
      </c>
      <c r="F73" s="109">
        <f t="shared" si="3"/>
        <v>0</v>
      </c>
      <c r="G73" s="82"/>
      <c r="H73" s="82"/>
      <c r="I73" s="82"/>
    </row>
    <row r="74" spans="4:9" x14ac:dyDescent="0.25">
      <c r="D74" s="82">
        <v>12</v>
      </c>
      <c r="E74" s="82">
        <f t="shared" si="2"/>
        <v>0</v>
      </c>
      <c r="F74" s="109">
        <f>E74*0.03</f>
        <v>0</v>
      </c>
      <c r="G74" s="82"/>
      <c r="H74" s="82"/>
      <c r="I74" s="82"/>
    </row>
    <row r="75" spans="4:9" x14ac:dyDescent="0.25">
      <c r="D75" s="82">
        <v>13</v>
      </c>
      <c r="E75" s="82">
        <f t="shared" si="2"/>
        <v>0</v>
      </c>
      <c r="F75" s="109">
        <f t="shared" ref="F75" si="4">E75*0.03</f>
        <v>0</v>
      </c>
      <c r="G75" s="82"/>
      <c r="H75" s="82"/>
      <c r="I75" s="82"/>
    </row>
    <row r="76" spans="4:9" x14ac:dyDescent="0.25">
      <c r="D76" s="82">
        <v>14</v>
      </c>
      <c r="E76" s="82">
        <f t="shared" si="2"/>
        <v>0</v>
      </c>
      <c r="F76" s="109">
        <f>E76*0.04</f>
        <v>0</v>
      </c>
      <c r="G76" s="82"/>
      <c r="H76" s="82"/>
      <c r="I76" s="82"/>
    </row>
    <row r="77" spans="4:9" x14ac:dyDescent="0.25">
      <c r="D77" s="82">
        <v>15</v>
      </c>
      <c r="E77" s="82">
        <f t="shared" si="2"/>
        <v>0</v>
      </c>
      <c r="F77" s="109">
        <f>E77*0.07</f>
        <v>0</v>
      </c>
      <c r="G77" s="82"/>
      <c r="H77" s="82"/>
      <c r="I77" s="82"/>
    </row>
    <row r="78" spans="4:9" x14ac:dyDescent="0.25">
      <c r="D78" s="82">
        <v>16</v>
      </c>
      <c r="E78" s="82">
        <f t="shared" ref="E78:E86" si="5">COUNTIF(H36,TRUE)</f>
        <v>0</v>
      </c>
      <c r="F78" s="109">
        <f>E78*0.04</f>
        <v>0</v>
      </c>
      <c r="G78" s="82"/>
      <c r="H78" s="82"/>
      <c r="I78" s="82"/>
    </row>
    <row r="79" spans="4:9" x14ac:dyDescent="0.25">
      <c r="D79" s="82">
        <v>17</v>
      </c>
      <c r="E79" s="82">
        <f t="shared" si="5"/>
        <v>0</v>
      </c>
      <c r="F79" s="109">
        <f>E79*0.03</f>
        <v>0</v>
      </c>
      <c r="G79" s="82"/>
      <c r="H79" s="82"/>
      <c r="I79" s="82"/>
    </row>
    <row r="80" spans="4:9" x14ac:dyDescent="0.25">
      <c r="D80" s="82">
        <v>18</v>
      </c>
      <c r="E80" s="82">
        <f t="shared" si="5"/>
        <v>0</v>
      </c>
      <c r="F80" s="109">
        <f t="shared" ref="F80:F86" si="6">E80*0.03</f>
        <v>0</v>
      </c>
      <c r="G80" s="82"/>
      <c r="H80" s="82"/>
      <c r="I80" s="82"/>
    </row>
    <row r="81" spans="4:9" x14ac:dyDescent="0.25">
      <c r="D81" s="82">
        <v>19</v>
      </c>
      <c r="E81" s="82">
        <f t="shared" si="5"/>
        <v>0</v>
      </c>
      <c r="F81" s="109">
        <f t="shared" si="6"/>
        <v>0</v>
      </c>
      <c r="G81" s="82"/>
      <c r="H81" s="82"/>
      <c r="I81" s="82"/>
    </row>
    <row r="82" spans="4:9" x14ac:dyDescent="0.25">
      <c r="D82" s="82">
        <v>20</v>
      </c>
      <c r="E82" s="82">
        <f t="shared" si="5"/>
        <v>0</v>
      </c>
      <c r="F82" s="109">
        <f t="shared" si="6"/>
        <v>0</v>
      </c>
      <c r="G82" s="82"/>
      <c r="H82" s="82"/>
      <c r="I82" s="82"/>
    </row>
    <row r="83" spans="4:9" x14ac:dyDescent="0.25">
      <c r="D83" s="82">
        <v>21</v>
      </c>
      <c r="E83" s="82">
        <f t="shared" si="5"/>
        <v>0</v>
      </c>
      <c r="F83" s="109">
        <f t="shared" si="6"/>
        <v>0</v>
      </c>
      <c r="G83" s="82"/>
      <c r="H83" s="82"/>
      <c r="I83" s="82"/>
    </row>
    <row r="84" spans="4:9" x14ac:dyDescent="0.25">
      <c r="D84" s="82">
        <v>22</v>
      </c>
      <c r="E84" s="82">
        <f t="shared" si="5"/>
        <v>0</v>
      </c>
      <c r="F84" s="109">
        <f t="shared" si="6"/>
        <v>0</v>
      </c>
      <c r="G84" s="82"/>
      <c r="H84" s="82"/>
      <c r="I84" s="82"/>
    </row>
    <row r="85" spans="4:9" x14ac:dyDescent="0.25">
      <c r="D85" s="82">
        <v>23</v>
      </c>
      <c r="E85" s="82">
        <f t="shared" si="5"/>
        <v>0</v>
      </c>
      <c r="F85" s="109">
        <f t="shared" si="6"/>
        <v>0</v>
      </c>
      <c r="G85" s="82"/>
      <c r="H85" s="82"/>
      <c r="I85" s="82"/>
    </row>
    <row r="86" spans="4:9" x14ac:dyDescent="0.25">
      <c r="D86" s="82">
        <v>24</v>
      </c>
      <c r="E86" s="82">
        <f t="shared" si="5"/>
        <v>0</v>
      </c>
      <c r="F86" s="109">
        <f t="shared" si="6"/>
        <v>0</v>
      </c>
      <c r="G86" s="82"/>
      <c r="H86" s="82"/>
      <c r="I86" s="82"/>
    </row>
    <row r="87" spans="4:9" x14ac:dyDescent="0.25">
      <c r="D87" s="82"/>
      <c r="E87" s="82"/>
      <c r="F87" s="82"/>
      <c r="G87" s="82"/>
      <c r="H87" s="82"/>
      <c r="I87" s="82"/>
    </row>
  </sheetData>
  <sheetProtection sheet="1" selectLockedCells="1"/>
  <mergeCells count="90">
    <mergeCell ref="D7:F7"/>
    <mergeCell ref="D8:F8"/>
    <mergeCell ref="F3:H3"/>
    <mergeCell ref="D12:G12"/>
    <mergeCell ref="I12:L12"/>
    <mergeCell ref="I18:L18"/>
    <mergeCell ref="I19:L19"/>
    <mergeCell ref="D13:G13"/>
    <mergeCell ref="D10:L10"/>
    <mergeCell ref="I13:L13"/>
    <mergeCell ref="D14:G14"/>
    <mergeCell ref="D15:G15"/>
    <mergeCell ref="I14:L14"/>
    <mergeCell ref="I15:L15"/>
    <mergeCell ref="D30:G30"/>
    <mergeCell ref="D25:G25"/>
    <mergeCell ref="D16:G16"/>
    <mergeCell ref="D17:G17"/>
    <mergeCell ref="D18:G18"/>
    <mergeCell ref="D28:G28"/>
    <mergeCell ref="D29:G29"/>
    <mergeCell ref="D20:L20"/>
    <mergeCell ref="I28:L28"/>
    <mergeCell ref="I29:L29"/>
    <mergeCell ref="I16:L16"/>
    <mergeCell ref="I17:L17"/>
    <mergeCell ref="D19:G19"/>
    <mergeCell ref="D22:G22"/>
    <mergeCell ref="D23:G23"/>
    <mergeCell ref="D24:G24"/>
    <mergeCell ref="I22:L22"/>
    <mergeCell ref="I23:L23"/>
    <mergeCell ref="I24:L24"/>
    <mergeCell ref="D35:G35"/>
    <mergeCell ref="I35:L35"/>
    <mergeCell ref="D31:G31"/>
    <mergeCell ref="D32:G32"/>
    <mergeCell ref="I31:L31"/>
    <mergeCell ref="I32:L32"/>
    <mergeCell ref="D33:L33"/>
    <mergeCell ref="I30:L30"/>
    <mergeCell ref="I25:L25"/>
    <mergeCell ref="I26:L26"/>
    <mergeCell ref="I27:L27"/>
    <mergeCell ref="D26:G26"/>
    <mergeCell ref="D27:G27"/>
    <mergeCell ref="D41:G41"/>
    <mergeCell ref="I41:L41"/>
    <mergeCell ref="D36:G36"/>
    <mergeCell ref="I36:L36"/>
    <mergeCell ref="D37:G37"/>
    <mergeCell ref="I37:L37"/>
    <mergeCell ref="D38:G38"/>
    <mergeCell ref="I38:L38"/>
    <mergeCell ref="C2:M2"/>
    <mergeCell ref="C4:M4"/>
    <mergeCell ref="C5:M5"/>
    <mergeCell ref="C47:M47"/>
    <mergeCell ref="D45:G45"/>
    <mergeCell ref="I45:L45"/>
    <mergeCell ref="D42:G42"/>
    <mergeCell ref="I42:L42"/>
    <mergeCell ref="D43:G43"/>
    <mergeCell ref="I43:L43"/>
    <mergeCell ref="D44:G44"/>
    <mergeCell ref="I44:L44"/>
    <mergeCell ref="D39:G39"/>
    <mergeCell ref="I39:L39"/>
    <mergeCell ref="D40:G40"/>
    <mergeCell ref="I40:L40"/>
    <mergeCell ref="C48:M48"/>
    <mergeCell ref="C49:M49"/>
    <mergeCell ref="C50:M50"/>
    <mergeCell ref="C52:E52"/>
    <mergeCell ref="C53:G53"/>
    <mergeCell ref="H53:L53"/>
    <mergeCell ref="C60:G60"/>
    <mergeCell ref="H54:L54"/>
    <mergeCell ref="H55:L55"/>
    <mergeCell ref="H56:L56"/>
    <mergeCell ref="H57:L57"/>
    <mergeCell ref="H58:L58"/>
    <mergeCell ref="H59:L59"/>
    <mergeCell ref="H60:L60"/>
    <mergeCell ref="C54:G54"/>
    <mergeCell ref="C55:G55"/>
    <mergeCell ref="C56:G56"/>
    <mergeCell ref="C57:G57"/>
    <mergeCell ref="C59:G59"/>
    <mergeCell ref="C58:G58"/>
  </mergeCells>
  <conditionalFormatting sqref="D13:G18">
    <cfRule type="expression" dxfId="11" priority="3">
      <formula>$H13</formula>
    </cfRule>
  </conditionalFormatting>
  <conditionalFormatting sqref="D23:G31">
    <cfRule type="expression" dxfId="10" priority="2">
      <formula>$H23</formula>
    </cfRule>
  </conditionalFormatting>
  <conditionalFormatting sqref="D36:G44">
    <cfRule type="expression" dxfId="9" priority="1">
      <formula>$H36</formula>
    </cfRule>
  </conditionalFormatting>
  <hyperlinks>
    <hyperlink ref="M13" r:id="rId1" xr:uid="{AE3C3A85-77DF-4914-9AC5-29C28D6573BF}"/>
    <hyperlink ref="M23" r:id="rId2" xr:uid="{8C4EFDEC-3B94-4E6B-A019-A3873A67879C}"/>
    <hyperlink ref="H53" r:id="rId3" xr:uid="{4B8D6A9C-C76E-4F65-BB45-7828E9EF821C}"/>
    <hyperlink ref="H54" r:id="rId4" xr:uid="{AC3CE8F4-DA48-4CDC-BAC0-041B1D85D71E}"/>
    <hyperlink ref="H55" r:id="rId5" xr:uid="{86EB1382-8718-4467-B36A-5684C415F2EF}"/>
    <hyperlink ref="H56" r:id="rId6" xr:uid="{623131E1-EA1F-4170-9DB8-6ACBE3C79118}"/>
    <hyperlink ref="H57" r:id="rId7" xr:uid="{E5FE650A-F9F9-4C90-A3C8-2C988BF8E42E}"/>
    <hyperlink ref="H58" r:id="rId8" xr:uid="{60241CAB-7882-49A3-904E-A2FA121660AE}"/>
    <hyperlink ref="H59" r:id="rId9" xr:uid="{BFE1A55C-E3C5-430E-82F2-22C20689911A}"/>
    <hyperlink ref="H60" r:id="rId10" xr:uid="{7EF54DF2-DB90-4862-81FD-AF3BD7C5AC10}"/>
  </hyperlinks>
  <pageMargins left="0.7" right="0.7" top="0.75" bottom="0.75" header="0.3" footer="0.3"/>
  <pageSetup paperSize="9" orientation="portrait" verticalDpi="0" r:id="rId11"/>
  <headerFooter>
    <oddFooter>&amp;L_x000D_&amp;1#&amp;"Calibri"&amp;10&amp;K000000 LUT Group Confidential - Other information (3Y)</oddFooter>
  </headerFooter>
  <drawing r:id="rId12"/>
  <legacyDrawing r:id="rId13"/>
  <mc:AlternateContent xmlns:mc="http://schemas.openxmlformats.org/markup-compatibility/2006">
    <mc:Choice Requires="x14">
      <controls>
        <mc:AlternateContent xmlns:mc="http://schemas.openxmlformats.org/markup-compatibility/2006">
          <mc:Choice Requires="x14">
            <control shapeId="31745" r:id="rId14" name="Check Box 1">
              <controlPr defaultSize="0" autoFill="0" autoLine="0" autoPict="0">
                <anchor moveWithCells="1">
                  <from>
                    <xdr:col>7</xdr:col>
                    <xdr:colOff>295275</xdr:colOff>
                    <xdr:row>11</xdr:row>
                    <xdr:rowOff>161925</xdr:rowOff>
                  </from>
                  <to>
                    <xdr:col>7</xdr:col>
                    <xdr:colOff>762000</xdr:colOff>
                    <xdr:row>13</xdr:row>
                    <xdr:rowOff>123825</xdr:rowOff>
                  </to>
                </anchor>
              </controlPr>
            </control>
          </mc:Choice>
        </mc:AlternateContent>
        <mc:AlternateContent xmlns:mc="http://schemas.openxmlformats.org/markup-compatibility/2006">
          <mc:Choice Requires="x14">
            <control shapeId="31746" r:id="rId15" name="Check Box 2">
              <controlPr defaultSize="0" autoFill="0" autoLine="0" autoPict="0">
                <anchor moveWithCells="1">
                  <from>
                    <xdr:col>7</xdr:col>
                    <xdr:colOff>295275</xdr:colOff>
                    <xdr:row>13</xdr:row>
                    <xdr:rowOff>76200</xdr:rowOff>
                  </from>
                  <to>
                    <xdr:col>7</xdr:col>
                    <xdr:colOff>657225</xdr:colOff>
                    <xdr:row>13</xdr:row>
                    <xdr:rowOff>342900</xdr:rowOff>
                  </to>
                </anchor>
              </controlPr>
            </control>
          </mc:Choice>
        </mc:AlternateContent>
        <mc:AlternateContent xmlns:mc="http://schemas.openxmlformats.org/markup-compatibility/2006">
          <mc:Choice Requires="x14">
            <control shapeId="31747" r:id="rId16" name="Check Box 3">
              <controlPr defaultSize="0" autoFill="0" autoLine="0" autoPict="0">
                <anchor moveWithCells="1">
                  <from>
                    <xdr:col>7</xdr:col>
                    <xdr:colOff>295275</xdr:colOff>
                    <xdr:row>14</xdr:row>
                    <xdr:rowOff>57150</xdr:rowOff>
                  </from>
                  <to>
                    <xdr:col>7</xdr:col>
                    <xdr:colOff>695325</xdr:colOff>
                    <xdr:row>14</xdr:row>
                    <xdr:rowOff>333375</xdr:rowOff>
                  </to>
                </anchor>
              </controlPr>
            </control>
          </mc:Choice>
        </mc:AlternateContent>
        <mc:AlternateContent xmlns:mc="http://schemas.openxmlformats.org/markup-compatibility/2006">
          <mc:Choice Requires="x14">
            <control shapeId="31748" r:id="rId17" name="Check Box 4">
              <controlPr defaultSize="0" autoFill="0" autoLine="0" autoPict="0">
                <anchor moveWithCells="1">
                  <from>
                    <xdr:col>7</xdr:col>
                    <xdr:colOff>295275</xdr:colOff>
                    <xdr:row>15</xdr:row>
                    <xdr:rowOff>66675</xdr:rowOff>
                  </from>
                  <to>
                    <xdr:col>7</xdr:col>
                    <xdr:colOff>742950</xdr:colOff>
                    <xdr:row>15</xdr:row>
                    <xdr:rowOff>323850</xdr:rowOff>
                  </to>
                </anchor>
              </controlPr>
            </control>
          </mc:Choice>
        </mc:AlternateContent>
        <mc:AlternateContent xmlns:mc="http://schemas.openxmlformats.org/markup-compatibility/2006">
          <mc:Choice Requires="x14">
            <control shapeId="31749" r:id="rId18" name="Check Box 5">
              <controlPr defaultSize="0" autoFill="0" autoLine="0" autoPict="0">
                <anchor moveWithCells="1">
                  <from>
                    <xdr:col>7</xdr:col>
                    <xdr:colOff>295275</xdr:colOff>
                    <xdr:row>16</xdr:row>
                    <xdr:rowOff>38100</xdr:rowOff>
                  </from>
                  <to>
                    <xdr:col>7</xdr:col>
                    <xdr:colOff>723900</xdr:colOff>
                    <xdr:row>16</xdr:row>
                    <xdr:rowOff>352425</xdr:rowOff>
                  </to>
                </anchor>
              </controlPr>
            </control>
          </mc:Choice>
        </mc:AlternateContent>
        <mc:AlternateContent xmlns:mc="http://schemas.openxmlformats.org/markup-compatibility/2006">
          <mc:Choice Requires="x14">
            <control shapeId="31750" r:id="rId19" name="Check Box 6">
              <controlPr defaultSize="0" autoFill="0" autoLine="0" autoPict="0">
                <anchor moveWithCells="1">
                  <from>
                    <xdr:col>7</xdr:col>
                    <xdr:colOff>295275</xdr:colOff>
                    <xdr:row>17</xdr:row>
                    <xdr:rowOff>161925</xdr:rowOff>
                  </from>
                  <to>
                    <xdr:col>7</xdr:col>
                    <xdr:colOff>638175</xdr:colOff>
                    <xdr:row>17</xdr:row>
                    <xdr:rowOff>495300</xdr:rowOff>
                  </to>
                </anchor>
              </controlPr>
            </control>
          </mc:Choice>
        </mc:AlternateContent>
        <mc:AlternateContent xmlns:mc="http://schemas.openxmlformats.org/markup-compatibility/2006">
          <mc:Choice Requires="x14">
            <control shapeId="31751" r:id="rId20" name="Check Box 7">
              <controlPr defaultSize="0" autoFill="0" autoLine="0" autoPict="0">
                <anchor moveWithCells="1">
                  <from>
                    <xdr:col>7</xdr:col>
                    <xdr:colOff>276225</xdr:colOff>
                    <xdr:row>22</xdr:row>
                    <xdr:rowOff>28575</xdr:rowOff>
                  </from>
                  <to>
                    <xdr:col>7</xdr:col>
                    <xdr:colOff>657225</xdr:colOff>
                    <xdr:row>22</xdr:row>
                    <xdr:rowOff>247650</xdr:rowOff>
                  </to>
                </anchor>
              </controlPr>
            </control>
          </mc:Choice>
        </mc:AlternateContent>
        <mc:AlternateContent xmlns:mc="http://schemas.openxmlformats.org/markup-compatibility/2006">
          <mc:Choice Requires="x14">
            <control shapeId="31752" r:id="rId21" name="Check Box 8">
              <controlPr defaultSize="0" autoFill="0" autoLine="0" autoPict="0">
                <anchor moveWithCells="1">
                  <from>
                    <xdr:col>7</xdr:col>
                    <xdr:colOff>285750</xdr:colOff>
                    <xdr:row>23</xdr:row>
                    <xdr:rowOff>76200</xdr:rowOff>
                  </from>
                  <to>
                    <xdr:col>7</xdr:col>
                    <xdr:colOff>733425</xdr:colOff>
                    <xdr:row>23</xdr:row>
                    <xdr:rowOff>323850</xdr:rowOff>
                  </to>
                </anchor>
              </controlPr>
            </control>
          </mc:Choice>
        </mc:AlternateContent>
        <mc:AlternateContent xmlns:mc="http://schemas.openxmlformats.org/markup-compatibility/2006">
          <mc:Choice Requires="x14">
            <control shapeId="31753" r:id="rId22" name="Check Box 9">
              <controlPr defaultSize="0" autoFill="0" autoLine="0" autoPict="0">
                <anchor moveWithCells="1">
                  <from>
                    <xdr:col>7</xdr:col>
                    <xdr:colOff>295275</xdr:colOff>
                    <xdr:row>24</xdr:row>
                    <xdr:rowOff>85725</xdr:rowOff>
                  </from>
                  <to>
                    <xdr:col>7</xdr:col>
                    <xdr:colOff>609600</xdr:colOff>
                    <xdr:row>24</xdr:row>
                    <xdr:rowOff>381000</xdr:rowOff>
                  </to>
                </anchor>
              </controlPr>
            </control>
          </mc:Choice>
        </mc:AlternateContent>
        <mc:AlternateContent xmlns:mc="http://schemas.openxmlformats.org/markup-compatibility/2006">
          <mc:Choice Requires="x14">
            <control shapeId="31754" r:id="rId23" name="Check Box 10">
              <controlPr defaultSize="0" autoFill="0" autoLine="0" autoPict="0">
                <anchor moveWithCells="1">
                  <from>
                    <xdr:col>7</xdr:col>
                    <xdr:colOff>295275</xdr:colOff>
                    <xdr:row>25</xdr:row>
                    <xdr:rowOff>66675</xdr:rowOff>
                  </from>
                  <to>
                    <xdr:col>7</xdr:col>
                    <xdr:colOff>742950</xdr:colOff>
                    <xdr:row>25</xdr:row>
                    <xdr:rowOff>381000</xdr:rowOff>
                  </to>
                </anchor>
              </controlPr>
            </control>
          </mc:Choice>
        </mc:AlternateContent>
        <mc:AlternateContent xmlns:mc="http://schemas.openxmlformats.org/markup-compatibility/2006">
          <mc:Choice Requires="x14">
            <control shapeId="31755" r:id="rId24" name="Check Box 11">
              <controlPr defaultSize="0" autoFill="0" autoLine="0" autoPict="0">
                <anchor moveWithCells="1">
                  <from>
                    <xdr:col>7</xdr:col>
                    <xdr:colOff>295275</xdr:colOff>
                    <xdr:row>26</xdr:row>
                    <xdr:rowOff>66675</xdr:rowOff>
                  </from>
                  <to>
                    <xdr:col>7</xdr:col>
                    <xdr:colOff>714375</xdr:colOff>
                    <xdr:row>26</xdr:row>
                    <xdr:rowOff>342900</xdr:rowOff>
                  </to>
                </anchor>
              </controlPr>
            </control>
          </mc:Choice>
        </mc:AlternateContent>
        <mc:AlternateContent xmlns:mc="http://schemas.openxmlformats.org/markup-compatibility/2006">
          <mc:Choice Requires="x14">
            <control shapeId="31756" r:id="rId25" name="Check Box 12">
              <controlPr defaultSize="0" autoFill="0" autoLine="0" autoPict="0">
                <anchor moveWithCells="1">
                  <from>
                    <xdr:col>7</xdr:col>
                    <xdr:colOff>295275</xdr:colOff>
                    <xdr:row>27</xdr:row>
                    <xdr:rowOff>76200</xdr:rowOff>
                  </from>
                  <to>
                    <xdr:col>7</xdr:col>
                    <xdr:colOff>657225</xdr:colOff>
                    <xdr:row>27</xdr:row>
                    <xdr:rowOff>314325</xdr:rowOff>
                  </to>
                </anchor>
              </controlPr>
            </control>
          </mc:Choice>
        </mc:AlternateContent>
        <mc:AlternateContent xmlns:mc="http://schemas.openxmlformats.org/markup-compatibility/2006">
          <mc:Choice Requires="x14">
            <control shapeId="31757" r:id="rId26" name="Check Box 13">
              <controlPr defaultSize="0" autoFill="0" autoLine="0" autoPict="0">
                <anchor moveWithCells="1">
                  <from>
                    <xdr:col>7</xdr:col>
                    <xdr:colOff>295275</xdr:colOff>
                    <xdr:row>28</xdr:row>
                    <xdr:rowOff>47625</xdr:rowOff>
                  </from>
                  <to>
                    <xdr:col>7</xdr:col>
                    <xdr:colOff>723900</xdr:colOff>
                    <xdr:row>28</xdr:row>
                    <xdr:rowOff>333375</xdr:rowOff>
                  </to>
                </anchor>
              </controlPr>
            </control>
          </mc:Choice>
        </mc:AlternateContent>
        <mc:AlternateContent xmlns:mc="http://schemas.openxmlformats.org/markup-compatibility/2006">
          <mc:Choice Requires="x14">
            <control shapeId="31758" r:id="rId27" name="Check Box 14">
              <controlPr defaultSize="0" autoFill="0" autoLine="0" autoPict="0">
                <anchor moveWithCells="1">
                  <from>
                    <xdr:col>7</xdr:col>
                    <xdr:colOff>295275</xdr:colOff>
                    <xdr:row>29</xdr:row>
                    <xdr:rowOff>123825</xdr:rowOff>
                  </from>
                  <to>
                    <xdr:col>7</xdr:col>
                    <xdr:colOff>771525</xdr:colOff>
                    <xdr:row>29</xdr:row>
                    <xdr:rowOff>390525</xdr:rowOff>
                  </to>
                </anchor>
              </controlPr>
            </control>
          </mc:Choice>
        </mc:AlternateContent>
        <mc:AlternateContent xmlns:mc="http://schemas.openxmlformats.org/markup-compatibility/2006">
          <mc:Choice Requires="x14">
            <control shapeId="31759" r:id="rId28" name="Check Box 15">
              <controlPr defaultSize="0" autoFill="0" autoLine="0" autoPict="0">
                <anchor moveWithCells="1">
                  <from>
                    <xdr:col>7</xdr:col>
                    <xdr:colOff>295275</xdr:colOff>
                    <xdr:row>30</xdr:row>
                    <xdr:rowOff>152400</xdr:rowOff>
                  </from>
                  <to>
                    <xdr:col>7</xdr:col>
                    <xdr:colOff>676275</xdr:colOff>
                    <xdr:row>30</xdr:row>
                    <xdr:rowOff>504825</xdr:rowOff>
                  </to>
                </anchor>
              </controlPr>
            </control>
          </mc:Choice>
        </mc:AlternateContent>
        <mc:AlternateContent xmlns:mc="http://schemas.openxmlformats.org/markup-compatibility/2006">
          <mc:Choice Requires="x14">
            <control shapeId="31761" r:id="rId29" name="Check Box 17">
              <controlPr defaultSize="0" autoFill="0" autoLine="0" autoPict="0">
                <anchor moveWithCells="1">
                  <from>
                    <xdr:col>7</xdr:col>
                    <xdr:colOff>295275</xdr:colOff>
                    <xdr:row>35</xdr:row>
                    <xdr:rowOff>28575</xdr:rowOff>
                  </from>
                  <to>
                    <xdr:col>7</xdr:col>
                    <xdr:colOff>752475</xdr:colOff>
                    <xdr:row>35</xdr:row>
                    <xdr:rowOff>428625</xdr:rowOff>
                  </to>
                </anchor>
              </controlPr>
            </control>
          </mc:Choice>
        </mc:AlternateContent>
        <mc:AlternateContent xmlns:mc="http://schemas.openxmlformats.org/markup-compatibility/2006">
          <mc:Choice Requires="x14">
            <control shapeId="31762" r:id="rId30" name="Check Box 18">
              <controlPr defaultSize="0" autoFill="0" autoLine="0" autoPict="0">
                <anchor moveWithCells="1">
                  <from>
                    <xdr:col>7</xdr:col>
                    <xdr:colOff>295275</xdr:colOff>
                    <xdr:row>36</xdr:row>
                    <xdr:rowOff>47625</xdr:rowOff>
                  </from>
                  <to>
                    <xdr:col>7</xdr:col>
                    <xdr:colOff>771525</xdr:colOff>
                    <xdr:row>36</xdr:row>
                    <xdr:rowOff>333375</xdr:rowOff>
                  </to>
                </anchor>
              </controlPr>
            </control>
          </mc:Choice>
        </mc:AlternateContent>
        <mc:AlternateContent xmlns:mc="http://schemas.openxmlformats.org/markup-compatibility/2006">
          <mc:Choice Requires="x14">
            <control shapeId="31763" r:id="rId31" name="Check Box 19">
              <controlPr defaultSize="0" autoFill="0" autoLine="0" autoPict="0">
                <anchor moveWithCells="1">
                  <from>
                    <xdr:col>7</xdr:col>
                    <xdr:colOff>295275</xdr:colOff>
                    <xdr:row>37</xdr:row>
                    <xdr:rowOff>28575</xdr:rowOff>
                  </from>
                  <to>
                    <xdr:col>7</xdr:col>
                    <xdr:colOff>666750</xdr:colOff>
                    <xdr:row>37</xdr:row>
                    <xdr:rowOff>352425</xdr:rowOff>
                  </to>
                </anchor>
              </controlPr>
            </control>
          </mc:Choice>
        </mc:AlternateContent>
        <mc:AlternateContent xmlns:mc="http://schemas.openxmlformats.org/markup-compatibility/2006">
          <mc:Choice Requires="x14">
            <control shapeId="31764" r:id="rId32" name="Check Box 20">
              <controlPr defaultSize="0" autoFill="0" autoLine="0" autoPict="0">
                <anchor moveWithCells="1">
                  <from>
                    <xdr:col>7</xdr:col>
                    <xdr:colOff>295275</xdr:colOff>
                    <xdr:row>38</xdr:row>
                    <xdr:rowOff>123825</xdr:rowOff>
                  </from>
                  <to>
                    <xdr:col>7</xdr:col>
                    <xdr:colOff>695325</xdr:colOff>
                    <xdr:row>38</xdr:row>
                    <xdr:rowOff>447675</xdr:rowOff>
                  </to>
                </anchor>
              </controlPr>
            </control>
          </mc:Choice>
        </mc:AlternateContent>
        <mc:AlternateContent xmlns:mc="http://schemas.openxmlformats.org/markup-compatibility/2006">
          <mc:Choice Requires="x14">
            <control shapeId="31765" r:id="rId33" name="Check Box 21">
              <controlPr defaultSize="0" autoFill="0" autoLine="0" autoPict="0">
                <anchor moveWithCells="1">
                  <from>
                    <xdr:col>7</xdr:col>
                    <xdr:colOff>304800</xdr:colOff>
                    <xdr:row>39</xdr:row>
                    <xdr:rowOff>76200</xdr:rowOff>
                  </from>
                  <to>
                    <xdr:col>7</xdr:col>
                    <xdr:colOff>714375</xdr:colOff>
                    <xdr:row>39</xdr:row>
                    <xdr:rowOff>428625</xdr:rowOff>
                  </to>
                </anchor>
              </controlPr>
            </control>
          </mc:Choice>
        </mc:AlternateContent>
        <mc:AlternateContent xmlns:mc="http://schemas.openxmlformats.org/markup-compatibility/2006">
          <mc:Choice Requires="x14">
            <control shapeId="31766" r:id="rId34" name="Check Box 22">
              <controlPr defaultSize="0" autoFill="0" autoLine="0" autoPict="0">
                <anchor moveWithCells="1">
                  <from>
                    <xdr:col>7</xdr:col>
                    <xdr:colOff>314325</xdr:colOff>
                    <xdr:row>40</xdr:row>
                    <xdr:rowOff>66675</xdr:rowOff>
                  </from>
                  <to>
                    <xdr:col>7</xdr:col>
                    <xdr:colOff>733425</xdr:colOff>
                    <xdr:row>40</xdr:row>
                    <xdr:rowOff>428625</xdr:rowOff>
                  </to>
                </anchor>
              </controlPr>
            </control>
          </mc:Choice>
        </mc:AlternateContent>
        <mc:AlternateContent xmlns:mc="http://schemas.openxmlformats.org/markup-compatibility/2006">
          <mc:Choice Requires="x14">
            <control shapeId="31767" r:id="rId35" name="Check Box 23">
              <controlPr defaultSize="0" autoFill="0" autoLine="0" autoPict="0">
                <anchor moveWithCells="1">
                  <from>
                    <xdr:col>7</xdr:col>
                    <xdr:colOff>314325</xdr:colOff>
                    <xdr:row>41</xdr:row>
                    <xdr:rowOff>66675</xdr:rowOff>
                  </from>
                  <to>
                    <xdr:col>7</xdr:col>
                    <xdr:colOff>676275</xdr:colOff>
                    <xdr:row>41</xdr:row>
                    <xdr:rowOff>333375</xdr:rowOff>
                  </to>
                </anchor>
              </controlPr>
            </control>
          </mc:Choice>
        </mc:AlternateContent>
        <mc:AlternateContent xmlns:mc="http://schemas.openxmlformats.org/markup-compatibility/2006">
          <mc:Choice Requires="x14">
            <control shapeId="31768" r:id="rId36" name="Check Box 24">
              <controlPr defaultSize="0" autoFill="0" autoLine="0" autoPict="0">
                <anchor moveWithCells="1">
                  <from>
                    <xdr:col>7</xdr:col>
                    <xdr:colOff>314325</xdr:colOff>
                    <xdr:row>42</xdr:row>
                    <xdr:rowOff>66675</xdr:rowOff>
                  </from>
                  <to>
                    <xdr:col>7</xdr:col>
                    <xdr:colOff>800100</xdr:colOff>
                    <xdr:row>42</xdr:row>
                    <xdr:rowOff>333375</xdr:rowOff>
                  </to>
                </anchor>
              </controlPr>
            </control>
          </mc:Choice>
        </mc:AlternateContent>
        <mc:AlternateContent xmlns:mc="http://schemas.openxmlformats.org/markup-compatibility/2006">
          <mc:Choice Requires="x14">
            <control shapeId="31769" r:id="rId37" name="Check Box 25">
              <controlPr defaultSize="0" autoFill="0" autoLine="0" autoPict="0">
                <anchor moveWithCells="1">
                  <from>
                    <xdr:col>7</xdr:col>
                    <xdr:colOff>314325</xdr:colOff>
                    <xdr:row>43</xdr:row>
                    <xdr:rowOff>76200</xdr:rowOff>
                  </from>
                  <to>
                    <xdr:col>7</xdr:col>
                    <xdr:colOff>790575</xdr:colOff>
                    <xdr:row>43</xdr:row>
                    <xdr:rowOff>428625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15ABF-34C4-40A3-83ED-AB2323FE3681}">
  <dimension ref="B1:N121"/>
  <sheetViews>
    <sheetView showGridLines="0" zoomScale="130" zoomScaleNormal="130" workbookViewId="0">
      <pane ySplit="1" topLeftCell="A41" activePane="bottomLeft" state="frozen"/>
      <selection pane="bottomLeft" activeCell="H45" sqref="H45:L45"/>
    </sheetView>
  </sheetViews>
  <sheetFormatPr defaultRowHeight="15" x14ac:dyDescent="0.25"/>
  <cols>
    <col min="6" max="6" width="14.28515625" customWidth="1"/>
    <col min="7" max="7" width="28.140625" customWidth="1"/>
    <col min="8" max="8" width="11.5703125" customWidth="1"/>
  </cols>
  <sheetData>
    <row r="1" spans="2:14" ht="69.95" customHeight="1" x14ac:dyDescent="0.25"/>
    <row r="2" spans="2:14" ht="28.5" x14ac:dyDescent="0.45">
      <c r="B2" s="3"/>
      <c r="C2" s="326" t="s">
        <v>20</v>
      </c>
      <c r="D2" s="327"/>
      <c r="E2" s="327"/>
      <c r="F2" s="327"/>
      <c r="G2" s="327"/>
      <c r="H2" s="327"/>
      <c r="I2" s="327"/>
      <c r="J2" s="327"/>
      <c r="K2" s="327"/>
      <c r="L2" s="327"/>
      <c r="M2" s="327"/>
      <c r="N2" s="3"/>
    </row>
    <row r="3" spans="2:14" x14ac:dyDescent="0.25">
      <c r="B3" s="3"/>
      <c r="C3" s="3"/>
      <c r="D3" s="3"/>
      <c r="E3" s="3"/>
      <c r="F3" s="3"/>
      <c r="G3" s="3"/>
      <c r="H3" s="3"/>
      <c r="I3" s="3"/>
      <c r="J3" s="3"/>
      <c r="K3" s="3"/>
      <c r="L3" s="3"/>
      <c r="M3" s="3"/>
      <c r="N3" s="3"/>
    </row>
    <row r="4" spans="2:14" ht="73.5" customHeight="1" x14ac:dyDescent="0.25">
      <c r="B4" s="3"/>
      <c r="C4" s="137" t="s">
        <v>199</v>
      </c>
      <c r="D4" s="137"/>
      <c r="E4" s="137"/>
      <c r="F4" s="137"/>
      <c r="G4" s="137"/>
      <c r="H4" s="137"/>
      <c r="I4" s="137"/>
      <c r="J4" s="137"/>
      <c r="K4" s="137"/>
      <c r="L4" s="137"/>
      <c r="M4" s="137"/>
      <c r="N4" s="31"/>
    </row>
    <row r="5" spans="2:14" x14ac:dyDescent="0.25">
      <c r="B5" s="3"/>
      <c r="C5" s="138" t="s">
        <v>200</v>
      </c>
      <c r="D5" s="138"/>
      <c r="E5" s="138"/>
      <c r="F5" s="138"/>
      <c r="G5" s="138"/>
      <c r="H5" s="138"/>
      <c r="I5" s="138"/>
      <c r="J5" s="138"/>
      <c r="K5" s="138"/>
      <c r="L5" s="138"/>
      <c r="M5" s="138"/>
      <c r="N5" s="3"/>
    </row>
    <row r="6" spans="2:14" x14ac:dyDescent="0.25">
      <c r="B6" s="3"/>
      <c r="C6" s="40"/>
      <c r="D6" s="40"/>
      <c r="E6" s="40"/>
      <c r="F6" s="40"/>
      <c r="G6" s="40"/>
      <c r="H6" s="40"/>
      <c r="I6" s="40"/>
      <c r="J6" s="40"/>
      <c r="K6" s="40"/>
      <c r="L6" s="40"/>
      <c r="M6" s="40"/>
      <c r="N6" s="3"/>
    </row>
    <row r="7" spans="2:14" x14ac:dyDescent="0.25">
      <c r="B7" s="3"/>
      <c r="C7" s="3"/>
      <c r="D7" s="315" t="s">
        <v>17</v>
      </c>
      <c r="E7" s="315"/>
      <c r="F7" s="315"/>
      <c r="G7" s="39"/>
      <c r="H7" s="3"/>
      <c r="I7" s="3"/>
      <c r="J7" s="3"/>
      <c r="K7" s="3"/>
      <c r="L7" s="3"/>
      <c r="M7" s="3"/>
      <c r="N7" s="3"/>
    </row>
    <row r="8" spans="2:14" x14ac:dyDescent="0.25">
      <c r="B8" s="3"/>
      <c r="C8" s="3"/>
      <c r="D8" s="316" t="s">
        <v>18</v>
      </c>
      <c r="E8" s="316"/>
      <c r="F8" s="316"/>
      <c r="G8" s="39"/>
      <c r="H8" s="3"/>
      <c r="I8" s="3"/>
      <c r="J8" s="3"/>
      <c r="K8" s="3"/>
      <c r="L8" s="3"/>
      <c r="M8" s="3"/>
      <c r="N8" s="3"/>
    </row>
    <row r="9" spans="2:14" x14ac:dyDescent="0.25">
      <c r="B9" s="3"/>
      <c r="C9" s="3"/>
      <c r="D9" s="3"/>
      <c r="E9" s="3"/>
      <c r="F9" s="3"/>
      <c r="G9" s="3"/>
      <c r="H9" s="3"/>
      <c r="I9" s="3"/>
      <c r="J9" s="3"/>
      <c r="K9" s="3"/>
      <c r="L9" s="3"/>
      <c r="M9" s="3"/>
      <c r="N9" s="3"/>
    </row>
    <row r="10" spans="2:14" x14ac:dyDescent="0.25">
      <c r="B10" s="3"/>
      <c r="C10" s="3"/>
      <c r="D10" s="172" t="s">
        <v>22</v>
      </c>
      <c r="E10" s="172"/>
      <c r="F10" s="172"/>
      <c r="G10" s="172"/>
      <c r="H10" s="30" t="s">
        <v>170</v>
      </c>
      <c r="I10" s="172" t="s">
        <v>288</v>
      </c>
      <c r="J10" s="172"/>
      <c r="K10" s="172"/>
      <c r="L10" s="172"/>
      <c r="M10" s="3"/>
      <c r="N10" s="3"/>
    </row>
    <row r="11" spans="2:14" s="42" customFormat="1" ht="50.1" customHeight="1" x14ac:dyDescent="0.25">
      <c r="B11" s="40"/>
      <c r="C11" s="40"/>
      <c r="D11" s="322" t="s">
        <v>114</v>
      </c>
      <c r="E11" s="323"/>
      <c r="F11" s="323"/>
      <c r="G11" s="323"/>
      <c r="H11" s="110" t="b">
        <v>0</v>
      </c>
      <c r="I11" s="320"/>
      <c r="J11" s="321"/>
      <c r="K11" s="321"/>
      <c r="L11" s="321"/>
      <c r="M11" s="40"/>
      <c r="N11" s="40"/>
    </row>
    <row r="12" spans="2:14" ht="37.5" customHeight="1" x14ac:dyDescent="0.25">
      <c r="B12" s="3"/>
      <c r="C12" s="3"/>
      <c r="D12" s="318" t="s">
        <v>282</v>
      </c>
      <c r="E12" s="319"/>
      <c r="F12" s="319"/>
      <c r="G12" s="319"/>
      <c r="H12" s="111" t="b">
        <v>0</v>
      </c>
      <c r="I12" s="311"/>
      <c r="J12" s="311"/>
      <c r="K12" s="311"/>
      <c r="L12" s="312"/>
      <c r="M12" s="3"/>
      <c r="N12" s="3"/>
    </row>
    <row r="13" spans="2:14" s="43" customFormat="1" ht="46.5" customHeight="1" x14ac:dyDescent="0.25">
      <c r="B13" s="39"/>
      <c r="C13" s="40"/>
      <c r="D13" s="318" t="s">
        <v>23</v>
      </c>
      <c r="E13" s="319"/>
      <c r="F13" s="319"/>
      <c r="G13" s="319"/>
      <c r="H13" s="112" t="b">
        <v>0</v>
      </c>
      <c r="I13" s="311"/>
      <c r="J13" s="311"/>
      <c r="K13" s="311"/>
      <c r="L13" s="312"/>
      <c r="M13" s="39"/>
      <c r="N13" s="39"/>
    </row>
    <row r="14" spans="2:14" ht="35.1" customHeight="1" x14ac:dyDescent="0.25">
      <c r="B14" s="3"/>
      <c r="C14" s="3"/>
      <c r="D14" s="318" t="s">
        <v>24</v>
      </c>
      <c r="E14" s="319"/>
      <c r="F14" s="319"/>
      <c r="G14" s="319"/>
      <c r="H14" s="112" t="b">
        <v>0</v>
      </c>
      <c r="I14" s="311"/>
      <c r="J14" s="311"/>
      <c r="K14" s="311"/>
      <c r="L14" s="312"/>
      <c r="M14" s="3"/>
      <c r="N14" s="3"/>
    </row>
    <row r="15" spans="2:14" ht="30.6" customHeight="1" x14ac:dyDescent="0.25">
      <c r="B15" s="3"/>
      <c r="C15" s="40"/>
      <c r="D15" s="318" t="s">
        <v>115</v>
      </c>
      <c r="E15" s="319"/>
      <c r="F15" s="319"/>
      <c r="G15" s="319"/>
      <c r="H15" s="112" t="b">
        <v>0</v>
      </c>
      <c r="I15" s="311"/>
      <c r="J15" s="311"/>
      <c r="K15" s="311"/>
      <c r="L15" s="312"/>
      <c r="M15" s="3"/>
      <c r="N15" s="3"/>
    </row>
    <row r="16" spans="2:14" ht="44.45" customHeight="1" x14ac:dyDescent="0.25">
      <c r="B16" s="3"/>
      <c r="C16" s="3"/>
      <c r="D16" s="318" t="s">
        <v>280</v>
      </c>
      <c r="E16" s="319"/>
      <c r="F16" s="319"/>
      <c r="G16" s="319"/>
      <c r="H16" s="112" t="b">
        <v>0</v>
      </c>
      <c r="I16" s="311"/>
      <c r="J16" s="311"/>
      <c r="K16" s="311"/>
      <c r="L16" s="312"/>
      <c r="M16" s="3"/>
      <c r="N16" s="3"/>
    </row>
    <row r="17" spans="2:14" ht="33.6" customHeight="1" x14ac:dyDescent="0.25">
      <c r="B17" s="3"/>
      <c r="C17" s="40"/>
      <c r="D17" s="318" t="s">
        <v>116</v>
      </c>
      <c r="E17" s="319"/>
      <c r="F17" s="319"/>
      <c r="G17" s="319"/>
      <c r="H17" s="112" t="b">
        <v>0</v>
      </c>
      <c r="I17" s="311"/>
      <c r="J17" s="311"/>
      <c r="K17" s="311"/>
      <c r="L17" s="312"/>
      <c r="M17" s="3"/>
      <c r="N17" s="3"/>
    </row>
    <row r="18" spans="2:14" ht="38.450000000000003" customHeight="1" x14ac:dyDescent="0.25">
      <c r="B18" s="3"/>
      <c r="C18" s="3"/>
      <c r="D18" s="318" t="s">
        <v>283</v>
      </c>
      <c r="E18" s="319"/>
      <c r="F18" s="319"/>
      <c r="G18" s="319"/>
      <c r="H18" s="112" t="b">
        <v>0</v>
      </c>
      <c r="I18" s="311"/>
      <c r="J18" s="311"/>
      <c r="K18" s="311"/>
      <c r="L18" s="312"/>
      <c r="M18" s="3"/>
      <c r="N18" s="3"/>
    </row>
    <row r="19" spans="2:14" ht="33" customHeight="1" x14ac:dyDescent="0.25">
      <c r="B19" s="3"/>
      <c r="C19" s="40"/>
      <c r="D19" s="318" t="s">
        <v>117</v>
      </c>
      <c r="E19" s="319"/>
      <c r="F19" s="319"/>
      <c r="G19" s="319"/>
      <c r="H19" s="112" t="b">
        <v>0</v>
      </c>
      <c r="I19" s="311"/>
      <c r="J19" s="311"/>
      <c r="K19" s="311"/>
      <c r="L19" s="312"/>
      <c r="M19" s="3"/>
      <c r="N19" s="3"/>
    </row>
    <row r="20" spans="2:14" ht="33" customHeight="1" x14ac:dyDescent="0.25">
      <c r="B20" s="3"/>
      <c r="C20" s="3"/>
      <c r="D20" s="318" t="s">
        <v>286</v>
      </c>
      <c r="E20" s="319"/>
      <c r="F20" s="319"/>
      <c r="G20" s="319"/>
      <c r="H20" s="112" t="b">
        <v>0</v>
      </c>
      <c r="I20" s="311"/>
      <c r="J20" s="311"/>
      <c r="K20" s="311"/>
      <c r="L20" s="312"/>
      <c r="M20" s="3"/>
      <c r="N20" s="3"/>
    </row>
    <row r="21" spans="2:14" ht="20.100000000000001" customHeight="1" x14ac:dyDescent="0.25">
      <c r="B21" s="3"/>
      <c r="C21" s="40"/>
      <c r="D21" s="318" t="s">
        <v>118</v>
      </c>
      <c r="E21" s="319"/>
      <c r="F21" s="319"/>
      <c r="G21" s="319"/>
      <c r="H21" s="112" t="b">
        <v>0</v>
      </c>
      <c r="I21" s="311"/>
      <c r="J21" s="311"/>
      <c r="K21" s="311"/>
      <c r="L21" s="312"/>
      <c r="M21" s="3"/>
      <c r="N21" s="3"/>
    </row>
    <row r="22" spans="2:14" ht="33" customHeight="1" x14ac:dyDescent="0.25">
      <c r="B22" s="3"/>
      <c r="C22" s="3"/>
      <c r="D22" s="318" t="s">
        <v>281</v>
      </c>
      <c r="E22" s="319"/>
      <c r="F22" s="319"/>
      <c r="G22" s="319"/>
      <c r="H22" s="112" t="b">
        <v>0</v>
      </c>
      <c r="I22" s="311"/>
      <c r="J22" s="311"/>
      <c r="K22" s="311"/>
      <c r="L22" s="312"/>
      <c r="M22" s="3"/>
      <c r="N22" s="3"/>
    </row>
    <row r="23" spans="2:14" ht="19.5" customHeight="1" x14ac:dyDescent="0.25">
      <c r="B23" s="3"/>
      <c r="C23" s="40"/>
      <c r="D23" s="317" t="s">
        <v>25</v>
      </c>
      <c r="E23" s="317"/>
      <c r="F23" s="317"/>
      <c r="G23" s="318"/>
      <c r="H23" s="112" t="b">
        <v>0</v>
      </c>
      <c r="I23" s="311"/>
      <c r="J23" s="311"/>
      <c r="K23" s="311"/>
      <c r="L23" s="312"/>
      <c r="M23" s="3"/>
      <c r="N23" s="3"/>
    </row>
    <row r="24" spans="2:14" ht="45.95" customHeight="1" x14ac:dyDescent="0.25">
      <c r="B24" s="3"/>
      <c r="C24" s="3"/>
      <c r="D24" s="317" t="s">
        <v>119</v>
      </c>
      <c r="E24" s="317"/>
      <c r="F24" s="317"/>
      <c r="G24" s="318"/>
      <c r="H24" s="112" t="b">
        <v>0</v>
      </c>
      <c r="I24" s="311"/>
      <c r="J24" s="311"/>
      <c r="K24" s="311"/>
      <c r="L24" s="312"/>
      <c r="M24" s="3"/>
      <c r="N24" s="3"/>
    </row>
    <row r="25" spans="2:14" s="43" customFormat="1" ht="29.25" customHeight="1" x14ac:dyDescent="0.25">
      <c r="B25" s="39"/>
      <c r="C25" s="40"/>
      <c r="D25" s="324" t="s">
        <v>120</v>
      </c>
      <c r="E25" s="324"/>
      <c r="F25" s="324"/>
      <c r="G25" s="325"/>
      <c r="H25" s="111" t="b">
        <v>0</v>
      </c>
      <c r="I25" s="312"/>
      <c r="J25" s="313"/>
      <c r="K25" s="313"/>
      <c r="L25" s="313"/>
      <c r="M25" s="39"/>
      <c r="N25" s="39"/>
    </row>
    <row r="26" spans="2:14" s="43" customFormat="1" ht="33.950000000000003" customHeight="1" x14ac:dyDescent="0.25">
      <c r="B26" s="39"/>
      <c r="C26" s="3"/>
      <c r="D26" s="317" t="s">
        <v>121</v>
      </c>
      <c r="E26" s="317"/>
      <c r="F26" s="317"/>
      <c r="G26" s="318"/>
      <c r="H26" s="111" t="b">
        <v>0</v>
      </c>
      <c r="I26" s="312"/>
      <c r="J26" s="313"/>
      <c r="K26" s="313"/>
      <c r="L26" s="313"/>
      <c r="M26" s="39"/>
      <c r="N26" s="39"/>
    </row>
    <row r="27" spans="2:14" ht="46.5" customHeight="1" x14ac:dyDescent="0.25">
      <c r="B27" s="3"/>
      <c r="C27" s="40"/>
      <c r="D27" s="324" t="s">
        <v>285</v>
      </c>
      <c r="E27" s="324"/>
      <c r="F27" s="324"/>
      <c r="G27" s="325"/>
      <c r="H27" s="111" t="b">
        <v>0</v>
      </c>
      <c r="I27" s="311"/>
      <c r="J27" s="311"/>
      <c r="K27" s="311"/>
      <c r="L27" s="312"/>
      <c r="M27" s="3"/>
      <c r="N27" s="3"/>
    </row>
    <row r="28" spans="2:14" ht="36" customHeight="1" x14ac:dyDescent="0.25">
      <c r="B28" s="3"/>
      <c r="C28" s="3"/>
      <c r="D28" s="317" t="s">
        <v>284</v>
      </c>
      <c r="E28" s="317"/>
      <c r="F28" s="317"/>
      <c r="G28" s="318"/>
      <c r="H28" s="113" t="b">
        <v>0</v>
      </c>
      <c r="I28" s="312"/>
      <c r="J28" s="313"/>
      <c r="K28" s="313"/>
      <c r="L28" s="313"/>
      <c r="M28" s="314" t="s">
        <v>26</v>
      </c>
      <c r="N28" s="314"/>
    </row>
    <row r="29" spans="2:14" ht="30.6" customHeight="1" x14ac:dyDescent="0.25">
      <c r="B29" s="3"/>
      <c r="C29" s="40"/>
      <c r="D29" s="317" t="s">
        <v>122</v>
      </c>
      <c r="E29" s="317"/>
      <c r="F29" s="317"/>
      <c r="G29" s="318"/>
      <c r="H29" s="113" t="b">
        <v>0</v>
      </c>
      <c r="I29" s="312"/>
      <c r="J29" s="313"/>
      <c r="K29" s="313"/>
      <c r="L29" s="313"/>
      <c r="M29" s="3"/>
      <c r="N29" s="3"/>
    </row>
    <row r="30" spans="2:14" ht="21" customHeight="1" x14ac:dyDescent="0.25">
      <c r="B30" s="3"/>
      <c r="C30" s="3"/>
      <c r="D30" s="317" t="s">
        <v>27</v>
      </c>
      <c r="E30" s="317"/>
      <c r="F30" s="317"/>
      <c r="G30" s="318"/>
      <c r="H30" s="113" t="b">
        <v>0</v>
      </c>
      <c r="I30" s="312"/>
      <c r="J30" s="313"/>
      <c r="K30" s="313"/>
      <c r="L30" s="313"/>
      <c r="M30" s="3"/>
      <c r="N30" s="3"/>
    </row>
    <row r="31" spans="2:14" ht="32.450000000000003" customHeight="1" x14ac:dyDescent="0.25">
      <c r="B31" s="3"/>
      <c r="C31" s="3"/>
      <c r="D31" s="332" t="s">
        <v>123</v>
      </c>
      <c r="E31" s="333"/>
      <c r="F31" s="333"/>
      <c r="G31" s="333"/>
      <c r="H31" s="114" t="b">
        <v>0</v>
      </c>
      <c r="I31" s="330"/>
      <c r="J31" s="330"/>
      <c r="K31" s="330"/>
      <c r="L31" s="331"/>
      <c r="M31" s="3"/>
      <c r="N31" s="3"/>
    </row>
    <row r="32" spans="2:14" ht="48.95" customHeight="1" x14ac:dyDescent="0.25">
      <c r="B32" s="3"/>
      <c r="C32" s="3"/>
      <c r="D32" s="332" t="s">
        <v>124</v>
      </c>
      <c r="E32" s="333"/>
      <c r="F32" s="333"/>
      <c r="G32" s="333"/>
      <c r="H32" s="114" t="b">
        <v>0</v>
      </c>
      <c r="I32" s="330"/>
      <c r="J32" s="330"/>
      <c r="K32" s="330"/>
      <c r="L32" s="331"/>
      <c r="M32" s="3"/>
      <c r="N32" s="3"/>
    </row>
    <row r="33" spans="2:14" ht="33.950000000000003" customHeight="1" x14ac:dyDescent="0.25">
      <c r="B33" s="3"/>
      <c r="C33" s="3"/>
      <c r="D33" s="328" t="s">
        <v>125</v>
      </c>
      <c r="E33" s="329"/>
      <c r="F33" s="329"/>
      <c r="G33" s="329"/>
      <c r="H33" s="114" t="b">
        <v>0</v>
      </c>
      <c r="I33" s="330"/>
      <c r="J33" s="330"/>
      <c r="K33" s="330"/>
      <c r="L33" s="331"/>
      <c r="M33" s="3"/>
      <c r="N33" s="3"/>
    </row>
    <row r="34" spans="2:14" x14ac:dyDescent="0.25">
      <c r="B34" s="3"/>
      <c r="C34" s="3"/>
      <c r="D34" s="3"/>
      <c r="E34" s="3"/>
      <c r="F34" s="3"/>
      <c r="G34" s="3"/>
      <c r="H34" s="3"/>
      <c r="I34" s="3"/>
      <c r="J34" s="3"/>
      <c r="K34" s="3"/>
      <c r="L34" s="3"/>
      <c r="M34" s="3"/>
      <c r="N34" s="3"/>
    </row>
    <row r="35" spans="2:14" x14ac:dyDescent="0.25">
      <c r="B35" s="3"/>
      <c r="C35" s="3"/>
      <c r="D35" s="3"/>
      <c r="E35" s="3"/>
      <c r="F35" s="3"/>
      <c r="G35" s="3"/>
      <c r="H35" s="3"/>
      <c r="I35" s="3"/>
      <c r="J35" s="3"/>
      <c r="K35" s="3"/>
      <c r="L35" s="3"/>
      <c r="M35" s="3"/>
      <c r="N35" s="3"/>
    </row>
    <row r="36" spans="2:14" ht="283.5" customHeight="1" x14ac:dyDescent="0.25">
      <c r="B36" s="3"/>
      <c r="C36" s="137" t="s">
        <v>201</v>
      </c>
      <c r="D36" s="138"/>
      <c r="E36" s="138"/>
      <c r="F36" s="138"/>
      <c r="G36" s="138"/>
      <c r="H36" s="138"/>
      <c r="I36" s="138"/>
      <c r="J36" s="138"/>
      <c r="K36" s="138"/>
      <c r="L36" s="138"/>
      <c r="M36" s="138"/>
      <c r="N36" s="3"/>
    </row>
    <row r="37" spans="2:14" ht="14.45" customHeight="1" x14ac:dyDescent="0.25">
      <c r="B37" s="3"/>
      <c r="C37" s="31"/>
      <c r="D37" s="40"/>
      <c r="E37" s="40"/>
      <c r="F37" s="40"/>
      <c r="G37" s="40"/>
      <c r="H37" s="40"/>
      <c r="I37" s="40"/>
      <c r="J37" s="40"/>
      <c r="K37" s="40"/>
      <c r="L37" s="40"/>
      <c r="M37" s="40"/>
      <c r="N37" s="3"/>
    </row>
    <row r="38" spans="2:14" x14ac:dyDescent="0.25">
      <c r="B38" s="3"/>
      <c r="C38" s="281" t="s">
        <v>172</v>
      </c>
      <c r="D38" s="281"/>
      <c r="E38" s="281"/>
      <c r="F38" s="3"/>
      <c r="G38" s="3"/>
      <c r="H38" s="3"/>
      <c r="I38" s="3"/>
      <c r="J38" s="3"/>
      <c r="K38" s="3"/>
      <c r="L38" s="3"/>
      <c r="M38" s="3"/>
      <c r="N38" s="3"/>
    </row>
    <row r="39" spans="2:14" ht="33.6" customHeight="1" x14ac:dyDescent="0.25">
      <c r="B39" s="3"/>
      <c r="C39" s="137" t="s">
        <v>202</v>
      </c>
      <c r="D39" s="137"/>
      <c r="E39" s="137"/>
      <c r="F39" s="137"/>
      <c r="G39" s="137"/>
      <c r="H39" s="153" t="s">
        <v>44</v>
      </c>
      <c r="I39" s="154"/>
      <c r="J39" s="154"/>
      <c r="K39" s="154"/>
      <c r="L39" s="154"/>
      <c r="M39" s="3"/>
      <c r="N39" s="3"/>
    </row>
    <row r="40" spans="2:14" ht="72" customHeight="1" x14ac:dyDescent="0.25">
      <c r="B40" s="3"/>
      <c r="C40" s="137" t="s">
        <v>203</v>
      </c>
      <c r="D40" s="137"/>
      <c r="E40" s="137"/>
      <c r="F40" s="137"/>
      <c r="G40" s="137"/>
      <c r="H40" s="153" t="s">
        <v>45</v>
      </c>
      <c r="I40" s="154"/>
      <c r="J40" s="154"/>
      <c r="K40" s="154"/>
      <c r="L40" s="154"/>
      <c r="M40" s="3"/>
      <c r="N40" s="3"/>
    </row>
    <row r="41" spans="2:14" ht="31.5" customHeight="1" x14ac:dyDescent="0.25">
      <c r="B41" s="3"/>
      <c r="C41" s="137" t="s">
        <v>208</v>
      </c>
      <c r="D41" s="137"/>
      <c r="E41" s="137"/>
      <c r="F41" s="137"/>
      <c r="G41" s="137"/>
      <c r="H41" s="153" t="s">
        <v>46</v>
      </c>
      <c r="I41" s="154"/>
      <c r="J41" s="154"/>
      <c r="K41" s="154"/>
      <c r="L41" s="154"/>
      <c r="M41" s="3"/>
      <c r="N41" s="3"/>
    </row>
    <row r="42" spans="2:14" ht="31.5" customHeight="1" x14ac:dyDescent="0.25">
      <c r="B42" s="3"/>
      <c r="C42" s="137" t="s">
        <v>204</v>
      </c>
      <c r="D42" s="137"/>
      <c r="E42" s="137"/>
      <c r="F42" s="137"/>
      <c r="G42" s="137"/>
      <c r="H42" s="153" t="s">
        <v>47</v>
      </c>
      <c r="I42" s="154"/>
      <c r="J42" s="154"/>
      <c r="K42" s="154"/>
      <c r="L42" s="154"/>
      <c r="M42" s="3"/>
      <c r="N42" s="3"/>
    </row>
    <row r="43" spans="2:14" ht="46.5" customHeight="1" x14ac:dyDescent="0.25">
      <c r="B43" s="3"/>
      <c r="C43" s="137" t="s">
        <v>205</v>
      </c>
      <c r="D43" s="137"/>
      <c r="E43" s="137"/>
      <c r="F43" s="137"/>
      <c r="G43" s="137"/>
      <c r="H43" s="153" t="s">
        <v>48</v>
      </c>
      <c r="I43" s="154"/>
      <c r="J43" s="154"/>
      <c r="K43" s="154"/>
      <c r="L43" s="154"/>
      <c r="M43" s="3"/>
      <c r="N43" s="3"/>
    </row>
    <row r="44" spans="2:14" ht="33" customHeight="1" x14ac:dyDescent="0.25">
      <c r="B44" s="3"/>
      <c r="C44" s="137" t="s">
        <v>207</v>
      </c>
      <c r="D44" s="137"/>
      <c r="E44" s="137"/>
      <c r="F44" s="137"/>
      <c r="G44" s="137"/>
      <c r="H44" s="153" t="s">
        <v>62</v>
      </c>
      <c r="I44" s="154"/>
      <c r="J44" s="154"/>
      <c r="K44" s="154"/>
      <c r="L44" s="154"/>
      <c r="M44" s="3"/>
      <c r="N44" s="3"/>
    </row>
    <row r="45" spans="2:14" x14ac:dyDescent="0.25">
      <c r="B45" s="3"/>
      <c r="C45" s="137" t="s">
        <v>206</v>
      </c>
      <c r="D45" s="137"/>
      <c r="E45" s="137"/>
      <c r="F45" s="137"/>
      <c r="G45" s="137"/>
      <c r="H45" s="153" t="s">
        <v>32</v>
      </c>
      <c r="I45" s="154"/>
      <c r="J45" s="154"/>
      <c r="K45" s="154"/>
      <c r="L45" s="154"/>
      <c r="M45" s="3"/>
      <c r="N45" s="3"/>
    </row>
    <row r="46" spans="2:14" x14ac:dyDescent="0.25">
      <c r="B46" s="3"/>
      <c r="C46" s="31"/>
      <c r="D46" s="31"/>
      <c r="E46" s="31"/>
      <c r="F46" s="31"/>
      <c r="G46" s="31"/>
      <c r="H46" s="71"/>
      <c r="I46" s="31"/>
      <c r="J46" s="31"/>
      <c r="K46" s="31"/>
      <c r="L46" s="31"/>
      <c r="M46" s="3"/>
      <c r="N46" s="3"/>
    </row>
    <row r="47" spans="2:14" x14ac:dyDescent="0.25">
      <c r="B47" s="3"/>
      <c r="C47" s="3"/>
      <c r="D47" s="3"/>
      <c r="E47" s="3"/>
      <c r="F47" s="3"/>
      <c r="G47" s="3"/>
      <c r="H47" s="3"/>
      <c r="I47" s="3"/>
      <c r="J47" s="3"/>
      <c r="K47" s="3"/>
      <c r="L47" s="3"/>
      <c r="M47" s="3"/>
      <c r="N47" s="3"/>
    </row>
    <row r="48" spans="2:14" x14ac:dyDescent="0.25">
      <c r="D48" s="272" t="s">
        <v>16</v>
      </c>
      <c r="E48" s="272"/>
      <c r="F48" s="272"/>
      <c r="G48" s="272"/>
    </row>
    <row r="49" spans="4:7" x14ac:dyDescent="0.25">
      <c r="D49" s="115">
        <f t="shared" ref="D49:D69" si="0">COUNTIF(H11,TRUE)</f>
        <v>0</v>
      </c>
      <c r="E49" s="116">
        <f>D49*0.08</f>
        <v>0</v>
      </c>
      <c r="F49" s="93">
        <f>SUM(E49:E71)</f>
        <v>0</v>
      </c>
      <c r="G49" s="93">
        <f>MIN(1,1-F49)</f>
        <v>1</v>
      </c>
    </row>
    <row r="50" spans="4:7" x14ac:dyDescent="0.25">
      <c r="D50" s="115">
        <f t="shared" si="0"/>
        <v>0</v>
      </c>
      <c r="E50" s="116">
        <f>D50*0.07</f>
        <v>0</v>
      </c>
      <c r="F50" s="82"/>
      <c r="G50" s="82"/>
    </row>
    <row r="51" spans="4:7" x14ac:dyDescent="0.25">
      <c r="D51" s="115">
        <f t="shared" si="0"/>
        <v>0</v>
      </c>
      <c r="E51" s="116">
        <f>D51*0.07</f>
        <v>0</v>
      </c>
      <c r="F51" s="82"/>
      <c r="G51" s="82"/>
    </row>
    <row r="52" spans="4:7" x14ac:dyDescent="0.25">
      <c r="D52" s="115">
        <f t="shared" si="0"/>
        <v>0</v>
      </c>
      <c r="E52" s="116">
        <f>D52*0.04</f>
        <v>0</v>
      </c>
      <c r="F52" s="82"/>
      <c r="G52" s="82"/>
    </row>
    <row r="53" spans="4:7" x14ac:dyDescent="0.25">
      <c r="D53" s="115">
        <f t="shared" si="0"/>
        <v>0</v>
      </c>
      <c r="E53" s="116">
        <f t="shared" ref="E53:E67" si="1">D53*0.04</f>
        <v>0</v>
      </c>
      <c r="F53" s="82"/>
      <c r="G53" s="82"/>
    </row>
    <row r="54" spans="4:7" x14ac:dyDescent="0.25">
      <c r="D54" s="115">
        <f t="shared" si="0"/>
        <v>0</v>
      </c>
      <c r="E54" s="116">
        <f t="shared" si="1"/>
        <v>0</v>
      </c>
      <c r="F54" s="82"/>
      <c r="G54" s="82"/>
    </row>
    <row r="55" spans="4:7" x14ac:dyDescent="0.25">
      <c r="D55" s="115">
        <f t="shared" si="0"/>
        <v>0</v>
      </c>
      <c r="E55" s="116">
        <f t="shared" si="1"/>
        <v>0</v>
      </c>
      <c r="F55" s="82"/>
      <c r="G55" s="82"/>
    </row>
    <row r="56" spans="4:7" x14ac:dyDescent="0.25">
      <c r="D56" s="115">
        <f t="shared" si="0"/>
        <v>0</v>
      </c>
      <c r="E56" s="116">
        <f>D56*0.05</f>
        <v>0</v>
      </c>
      <c r="F56" s="82"/>
      <c r="G56" s="82"/>
    </row>
    <row r="57" spans="4:7" x14ac:dyDescent="0.25">
      <c r="D57" s="115">
        <f t="shared" si="0"/>
        <v>0</v>
      </c>
      <c r="E57" s="116">
        <f>D57*0.05</f>
        <v>0</v>
      </c>
      <c r="F57" s="82"/>
      <c r="G57" s="82"/>
    </row>
    <row r="58" spans="4:7" x14ac:dyDescent="0.25">
      <c r="D58" s="115">
        <f t="shared" si="0"/>
        <v>0</v>
      </c>
      <c r="E58" s="116">
        <f t="shared" si="1"/>
        <v>0</v>
      </c>
      <c r="F58" s="82"/>
      <c r="G58" s="82"/>
    </row>
    <row r="59" spans="4:7" x14ac:dyDescent="0.25">
      <c r="D59" s="115">
        <f t="shared" si="0"/>
        <v>0</v>
      </c>
      <c r="E59" s="116">
        <f t="shared" si="1"/>
        <v>0</v>
      </c>
      <c r="F59" s="82"/>
      <c r="G59" s="82"/>
    </row>
    <row r="60" spans="4:7" x14ac:dyDescent="0.25">
      <c r="D60" s="115">
        <f t="shared" si="0"/>
        <v>0</v>
      </c>
      <c r="E60" s="116">
        <f t="shared" si="1"/>
        <v>0</v>
      </c>
      <c r="F60" s="82"/>
      <c r="G60" s="82"/>
    </row>
    <row r="61" spans="4:7" x14ac:dyDescent="0.25">
      <c r="D61" s="115">
        <f t="shared" si="0"/>
        <v>0</v>
      </c>
      <c r="E61" s="116">
        <f t="shared" si="1"/>
        <v>0</v>
      </c>
      <c r="F61" s="82"/>
      <c r="G61" s="82"/>
    </row>
    <row r="62" spans="4:7" x14ac:dyDescent="0.25">
      <c r="D62" s="115">
        <f t="shared" si="0"/>
        <v>0</v>
      </c>
      <c r="E62" s="116">
        <f t="shared" si="1"/>
        <v>0</v>
      </c>
      <c r="F62" s="82"/>
      <c r="G62" s="82"/>
    </row>
    <row r="63" spans="4:7" x14ac:dyDescent="0.25">
      <c r="D63" s="115">
        <f t="shared" si="0"/>
        <v>0</v>
      </c>
      <c r="E63" s="116">
        <f t="shared" si="1"/>
        <v>0</v>
      </c>
      <c r="F63" s="82"/>
      <c r="G63" s="82"/>
    </row>
    <row r="64" spans="4:7" x14ac:dyDescent="0.25">
      <c r="D64" s="115">
        <f t="shared" si="0"/>
        <v>0</v>
      </c>
      <c r="E64" s="116">
        <f t="shared" si="1"/>
        <v>0</v>
      </c>
      <c r="F64" s="82"/>
      <c r="G64" s="82"/>
    </row>
    <row r="65" spans="4:7" x14ac:dyDescent="0.25">
      <c r="D65" s="115">
        <f t="shared" si="0"/>
        <v>0</v>
      </c>
      <c r="E65" s="116">
        <f t="shared" si="1"/>
        <v>0</v>
      </c>
      <c r="F65" s="82"/>
      <c r="G65" s="82"/>
    </row>
    <row r="66" spans="4:7" x14ac:dyDescent="0.25">
      <c r="D66" s="115">
        <f t="shared" si="0"/>
        <v>0</v>
      </c>
      <c r="E66" s="116">
        <f t="shared" si="1"/>
        <v>0</v>
      </c>
      <c r="F66" s="82"/>
      <c r="G66" s="82"/>
    </row>
    <row r="67" spans="4:7" x14ac:dyDescent="0.25">
      <c r="D67" s="115">
        <f t="shared" si="0"/>
        <v>0</v>
      </c>
      <c r="E67" s="116">
        <f t="shared" si="1"/>
        <v>0</v>
      </c>
      <c r="F67" s="82"/>
      <c r="G67" s="82"/>
    </row>
    <row r="68" spans="4:7" x14ac:dyDescent="0.25">
      <c r="D68" s="115">
        <f t="shared" si="0"/>
        <v>0</v>
      </c>
      <c r="E68" s="116">
        <f>D68*0.08</f>
        <v>0</v>
      </c>
      <c r="F68" s="82"/>
      <c r="G68" s="82"/>
    </row>
    <row r="69" spans="4:7" x14ac:dyDescent="0.25">
      <c r="D69" s="115">
        <f t="shared" si="0"/>
        <v>0</v>
      </c>
      <c r="E69" s="116">
        <f>D69*0.02</f>
        <v>0</v>
      </c>
      <c r="F69" s="82"/>
      <c r="G69" s="82"/>
    </row>
    <row r="70" spans="4:7" x14ac:dyDescent="0.25">
      <c r="D70" s="115">
        <f t="shared" ref="D70" si="2">COUNTIF(H32,TRUE)</f>
        <v>0</v>
      </c>
      <c r="E70" s="116">
        <f>D70*0.01</f>
        <v>0</v>
      </c>
      <c r="F70" s="82"/>
      <c r="G70" s="82"/>
    </row>
    <row r="71" spans="4:7" x14ac:dyDescent="0.25">
      <c r="D71" s="115">
        <f t="shared" ref="D71" si="3">COUNTIF(H33,TRUE)</f>
        <v>0</v>
      </c>
      <c r="E71" s="116">
        <f>D71*0.01</f>
        <v>0</v>
      </c>
      <c r="F71" s="82"/>
      <c r="G71" s="82"/>
    </row>
    <row r="72" spans="4:7" x14ac:dyDescent="0.25">
      <c r="D72" s="115"/>
      <c r="E72" s="82"/>
      <c r="F72" s="82"/>
      <c r="G72" s="82"/>
    </row>
    <row r="73" spans="4:7" x14ac:dyDescent="0.25">
      <c r="D73" s="115"/>
      <c r="E73" s="82"/>
      <c r="F73" s="82"/>
      <c r="G73" s="82"/>
    </row>
    <row r="74" spans="4:7" x14ac:dyDescent="0.25">
      <c r="D74" s="115"/>
      <c r="E74" s="82"/>
      <c r="F74" s="82"/>
      <c r="G74" s="82"/>
    </row>
    <row r="75" spans="4:7" x14ac:dyDescent="0.25">
      <c r="D75" s="44"/>
    </row>
    <row r="76" spans="4:7" x14ac:dyDescent="0.25">
      <c r="D76" s="44"/>
    </row>
    <row r="77" spans="4:7" x14ac:dyDescent="0.25">
      <c r="D77" s="44"/>
    </row>
    <row r="78" spans="4:7" x14ac:dyDescent="0.25">
      <c r="D78" s="44"/>
    </row>
    <row r="79" spans="4:7" x14ac:dyDescent="0.25">
      <c r="D79" s="44"/>
    </row>
    <row r="80" spans="4:7" x14ac:dyDescent="0.25">
      <c r="D80" s="44"/>
    </row>
    <row r="81" spans="4:4" x14ac:dyDescent="0.25">
      <c r="D81" s="44"/>
    </row>
    <row r="82" spans="4:4" x14ac:dyDescent="0.25">
      <c r="D82" s="44"/>
    </row>
    <row r="83" spans="4:4" x14ac:dyDescent="0.25">
      <c r="D83" s="44"/>
    </row>
    <row r="84" spans="4:4" x14ac:dyDescent="0.25">
      <c r="D84" s="44"/>
    </row>
    <row r="85" spans="4:4" x14ac:dyDescent="0.25">
      <c r="D85" s="44"/>
    </row>
    <row r="86" spans="4:4" x14ac:dyDescent="0.25">
      <c r="D86" s="44"/>
    </row>
    <row r="87" spans="4:4" x14ac:dyDescent="0.25">
      <c r="D87" s="44"/>
    </row>
    <row r="88" spans="4:4" x14ac:dyDescent="0.25">
      <c r="D88" s="44"/>
    </row>
    <row r="89" spans="4:4" x14ac:dyDescent="0.25">
      <c r="D89" s="44"/>
    </row>
    <row r="90" spans="4:4" x14ac:dyDescent="0.25">
      <c r="D90" s="44"/>
    </row>
    <row r="91" spans="4:4" x14ac:dyDescent="0.25">
      <c r="D91" s="44"/>
    </row>
    <row r="92" spans="4:4" x14ac:dyDescent="0.25">
      <c r="D92" s="44"/>
    </row>
    <row r="93" spans="4:4" x14ac:dyDescent="0.25">
      <c r="D93" s="44"/>
    </row>
    <row r="94" spans="4:4" x14ac:dyDescent="0.25">
      <c r="D94" s="44"/>
    </row>
    <row r="95" spans="4:4" x14ac:dyDescent="0.25">
      <c r="D95" s="44"/>
    </row>
    <row r="96" spans="4:4" x14ac:dyDescent="0.25">
      <c r="D96" s="44"/>
    </row>
    <row r="97" spans="4:4" x14ac:dyDescent="0.25">
      <c r="D97" s="44"/>
    </row>
    <row r="98" spans="4:4" x14ac:dyDescent="0.25">
      <c r="D98" s="44"/>
    </row>
    <row r="99" spans="4:4" x14ac:dyDescent="0.25">
      <c r="D99" s="44"/>
    </row>
    <row r="100" spans="4:4" x14ac:dyDescent="0.25">
      <c r="D100" s="44"/>
    </row>
    <row r="101" spans="4:4" x14ac:dyDescent="0.25">
      <c r="D101" s="44"/>
    </row>
    <row r="102" spans="4:4" x14ac:dyDescent="0.25">
      <c r="D102" s="44"/>
    </row>
    <row r="103" spans="4:4" x14ac:dyDescent="0.25">
      <c r="D103" s="44"/>
    </row>
    <row r="104" spans="4:4" x14ac:dyDescent="0.25">
      <c r="D104" s="44"/>
    </row>
    <row r="105" spans="4:4" x14ac:dyDescent="0.25">
      <c r="D105" s="44"/>
    </row>
    <row r="106" spans="4:4" x14ac:dyDescent="0.25">
      <c r="D106" s="44"/>
    </row>
    <row r="107" spans="4:4" x14ac:dyDescent="0.25">
      <c r="D107" s="44"/>
    </row>
    <row r="108" spans="4:4" x14ac:dyDescent="0.25">
      <c r="D108" s="44"/>
    </row>
    <row r="109" spans="4:4" x14ac:dyDescent="0.25">
      <c r="D109" s="44"/>
    </row>
    <row r="110" spans="4:4" x14ac:dyDescent="0.25">
      <c r="D110" s="44"/>
    </row>
    <row r="111" spans="4:4" x14ac:dyDescent="0.25">
      <c r="D111" s="44"/>
    </row>
    <row r="112" spans="4:4" x14ac:dyDescent="0.25">
      <c r="D112" s="44"/>
    </row>
    <row r="113" spans="4:4" x14ac:dyDescent="0.25">
      <c r="D113" s="44"/>
    </row>
    <row r="114" spans="4:4" x14ac:dyDescent="0.25">
      <c r="D114" s="44"/>
    </row>
    <row r="115" spans="4:4" x14ac:dyDescent="0.25">
      <c r="D115" s="44"/>
    </row>
    <row r="116" spans="4:4" x14ac:dyDescent="0.25">
      <c r="D116" s="44"/>
    </row>
    <row r="117" spans="4:4" x14ac:dyDescent="0.25">
      <c r="D117" s="44"/>
    </row>
    <row r="118" spans="4:4" x14ac:dyDescent="0.25">
      <c r="D118" s="44"/>
    </row>
    <row r="119" spans="4:4" x14ac:dyDescent="0.25">
      <c r="D119" s="44"/>
    </row>
    <row r="120" spans="4:4" x14ac:dyDescent="0.25">
      <c r="D120" s="44"/>
    </row>
    <row r="121" spans="4:4" x14ac:dyDescent="0.25">
      <c r="D121" s="44"/>
    </row>
  </sheetData>
  <sheetProtection sheet="1" selectLockedCells="1"/>
  <protectedRanges>
    <protectedRange sqref="M28:N28" name="Range2"/>
  </protectedRanges>
  <mergeCells count="71">
    <mergeCell ref="D48:G48"/>
    <mergeCell ref="D33:G33"/>
    <mergeCell ref="I33:L33"/>
    <mergeCell ref="D31:G31"/>
    <mergeCell ref="I31:L31"/>
    <mergeCell ref="I32:L32"/>
    <mergeCell ref="D32:G32"/>
    <mergeCell ref="C38:E38"/>
    <mergeCell ref="C39:G39"/>
    <mergeCell ref="C40:G40"/>
    <mergeCell ref="C41:G41"/>
    <mergeCell ref="C42:G42"/>
    <mergeCell ref="C43:G43"/>
    <mergeCell ref="C44:G44"/>
    <mergeCell ref="C45:G45"/>
    <mergeCell ref="H45:L45"/>
    <mergeCell ref="C2:M2"/>
    <mergeCell ref="D10:G10"/>
    <mergeCell ref="I10:L10"/>
    <mergeCell ref="D25:G25"/>
    <mergeCell ref="I19:L19"/>
    <mergeCell ref="D20:G20"/>
    <mergeCell ref="I20:L20"/>
    <mergeCell ref="I21:L21"/>
    <mergeCell ref="D21:G21"/>
    <mergeCell ref="I17:L17"/>
    <mergeCell ref="I18:L18"/>
    <mergeCell ref="I12:L12"/>
    <mergeCell ref="I13:L13"/>
    <mergeCell ref="I14:L14"/>
    <mergeCell ref="I15:L15"/>
    <mergeCell ref="D18:G18"/>
    <mergeCell ref="D19:G19"/>
    <mergeCell ref="D17:G17"/>
    <mergeCell ref="D24:G24"/>
    <mergeCell ref="D27:G27"/>
    <mergeCell ref="D26:G26"/>
    <mergeCell ref="D23:G23"/>
    <mergeCell ref="I16:L16"/>
    <mergeCell ref="D11:G11"/>
    <mergeCell ref="D12:G12"/>
    <mergeCell ref="D13:G13"/>
    <mergeCell ref="D14:G14"/>
    <mergeCell ref="D15:G15"/>
    <mergeCell ref="H44:L44"/>
    <mergeCell ref="M28:N28"/>
    <mergeCell ref="I25:L25"/>
    <mergeCell ref="C4:M4"/>
    <mergeCell ref="C36:M36"/>
    <mergeCell ref="C5:M5"/>
    <mergeCell ref="D7:F7"/>
    <mergeCell ref="D8:F8"/>
    <mergeCell ref="I27:L27"/>
    <mergeCell ref="D30:G30"/>
    <mergeCell ref="D29:G29"/>
    <mergeCell ref="D28:G28"/>
    <mergeCell ref="D22:G22"/>
    <mergeCell ref="I22:L22"/>
    <mergeCell ref="D16:G16"/>
    <mergeCell ref="I11:L11"/>
    <mergeCell ref="I23:L23"/>
    <mergeCell ref="H40:L40"/>
    <mergeCell ref="H41:L41"/>
    <mergeCell ref="H42:L42"/>
    <mergeCell ref="H43:L43"/>
    <mergeCell ref="H39:L39"/>
    <mergeCell ref="I26:L26"/>
    <mergeCell ref="I24:L24"/>
    <mergeCell ref="I30:L30"/>
    <mergeCell ref="I29:L29"/>
    <mergeCell ref="I28:L28"/>
  </mergeCells>
  <conditionalFormatting sqref="D11:G33">
    <cfRule type="expression" dxfId="8" priority="1">
      <formula>$H11</formula>
    </cfRule>
  </conditionalFormatting>
  <hyperlinks>
    <hyperlink ref="M28:N28" r:id="rId1" display="Ennallistaminen ja luonnonhoito" xr:uid="{F5B6C989-C134-4A3C-BB3D-4E22D84A9077}"/>
    <hyperlink ref="H39" r:id="rId2" xr:uid="{70127C69-277B-4C1D-924F-46C563F04E75}"/>
    <hyperlink ref="H40" r:id="rId3" xr:uid="{0F58D273-AA84-417C-B6DE-9F40B578227D}"/>
    <hyperlink ref="H41" r:id="rId4" xr:uid="{D983F2E4-859E-4E89-8369-E7B2D9E3762C}"/>
    <hyperlink ref="H42" r:id="rId5" xr:uid="{4DA0D56A-D69C-4CFD-83AF-D7F72D3C5AE9}"/>
    <hyperlink ref="H43" r:id="rId6" xr:uid="{30AD67D6-8E60-4704-969B-73AFA88AE0E4}"/>
    <hyperlink ref="H44" r:id="rId7" xr:uid="{AC334BC7-C2DB-4127-96A0-27A15DF5F2DC}"/>
    <hyperlink ref="H45" r:id="rId8" xr:uid="{39B8DA0B-ADB4-439C-B769-2B86EC2A207F}"/>
  </hyperlinks>
  <pageMargins left="0.7" right="0.7" top="0.75" bottom="0.75" header="0.3" footer="0.3"/>
  <pageSetup paperSize="9" orientation="portrait" verticalDpi="0" r:id="rId9"/>
  <headerFooter>
    <oddFooter>&amp;L_x000D_&amp;1#&amp;"Calibri"&amp;10&amp;K000000 LUT Group Confidential - Other information (3Y)</oddFooter>
  </headerFooter>
  <drawing r:id="rId10"/>
  <legacyDrawing r:id="rId11"/>
  <mc:AlternateContent xmlns:mc="http://schemas.openxmlformats.org/markup-compatibility/2006">
    <mc:Choice Requires="x14">
      <controls>
        <mc:AlternateContent xmlns:mc="http://schemas.openxmlformats.org/markup-compatibility/2006">
          <mc:Choice Requires="x14">
            <control shapeId="37889" r:id="rId12" name="Check Box 1">
              <controlPr defaultSize="0" autoFill="0" autoLine="0" autoPict="0">
                <anchor moveWithCells="1">
                  <from>
                    <xdr:col>7</xdr:col>
                    <xdr:colOff>276225</xdr:colOff>
                    <xdr:row>9</xdr:row>
                    <xdr:rowOff>47625</xdr:rowOff>
                  </from>
                  <to>
                    <xdr:col>8</xdr:col>
                    <xdr:colOff>0</xdr:colOff>
                    <xdr:row>11</xdr:row>
                    <xdr:rowOff>161925</xdr:rowOff>
                  </to>
                </anchor>
              </controlPr>
            </control>
          </mc:Choice>
        </mc:AlternateContent>
        <mc:AlternateContent xmlns:mc="http://schemas.openxmlformats.org/markup-compatibility/2006">
          <mc:Choice Requires="x14">
            <control shapeId="37890" r:id="rId13" name="Check Box 2">
              <controlPr defaultSize="0" autoFill="0" autoLine="0" autoPict="0">
                <anchor moveWithCells="1">
                  <from>
                    <xdr:col>7</xdr:col>
                    <xdr:colOff>276225</xdr:colOff>
                    <xdr:row>11</xdr:row>
                    <xdr:rowOff>123825</xdr:rowOff>
                  </from>
                  <to>
                    <xdr:col>7</xdr:col>
                    <xdr:colOff>523875</xdr:colOff>
                    <xdr:row>11</xdr:row>
                    <xdr:rowOff>390525</xdr:rowOff>
                  </to>
                </anchor>
              </controlPr>
            </control>
          </mc:Choice>
        </mc:AlternateContent>
        <mc:AlternateContent xmlns:mc="http://schemas.openxmlformats.org/markup-compatibility/2006">
          <mc:Choice Requires="x14">
            <control shapeId="37891" r:id="rId14" name="Check Box 3">
              <controlPr defaultSize="0" autoFill="0" autoLine="0" autoPict="0">
                <anchor moveWithCells="1">
                  <from>
                    <xdr:col>7</xdr:col>
                    <xdr:colOff>276225</xdr:colOff>
                    <xdr:row>12</xdr:row>
                    <xdr:rowOff>133350</xdr:rowOff>
                  </from>
                  <to>
                    <xdr:col>7</xdr:col>
                    <xdr:colOff>647700</xdr:colOff>
                    <xdr:row>12</xdr:row>
                    <xdr:rowOff>485775</xdr:rowOff>
                  </to>
                </anchor>
              </controlPr>
            </control>
          </mc:Choice>
        </mc:AlternateContent>
        <mc:AlternateContent xmlns:mc="http://schemas.openxmlformats.org/markup-compatibility/2006">
          <mc:Choice Requires="x14">
            <control shapeId="37892" r:id="rId15" name="Check Box 4">
              <controlPr defaultSize="0" autoFill="0" autoLine="0" autoPict="0">
                <anchor moveWithCells="1">
                  <from>
                    <xdr:col>7</xdr:col>
                    <xdr:colOff>276225</xdr:colOff>
                    <xdr:row>13</xdr:row>
                    <xdr:rowOff>76200</xdr:rowOff>
                  </from>
                  <to>
                    <xdr:col>7</xdr:col>
                    <xdr:colOff>600075</xdr:colOff>
                    <xdr:row>13</xdr:row>
                    <xdr:rowOff>390525</xdr:rowOff>
                  </to>
                </anchor>
              </controlPr>
            </control>
          </mc:Choice>
        </mc:AlternateContent>
        <mc:AlternateContent xmlns:mc="http://schemas.openxmlformats.org/markup-compatibility/2006">
          <mc:Choice Requires="x14">
            <control shapeId="37893" r:id="rId16" name="Check Box 5">
              <controlPr defaultSize="0" autoFill="0" autoLine="0" autoPict="0">
                <anchor moveWithCells="1">
                  <from>
                    <xdr:col>7</xdr:col>
                    <xdr:colOff>266700</xdr:colOff>
                    <xdr:row>14</xdr:row>
                    <xdr:rowOff>76200</xdr:rowOff>
                  </from>
                  <to>
                    <xdr:col>7</xdr:col>
                    <xdr:colOff>581025</xdr:colOff>
                    <xdr:row>14</xdr:row>
                    <xdr:rowOff>323850</xdr:rowOff>
                  </to>
                </anchor>
              </controlPr>
            </control>
          </mc:Choice>
        </mc:AlternateContent>
        <mc:AlternateContent xmlns:mc="http://schemas.openxmlformats.org/markup-compatibility/2006">
          <mc:Choice Requires="x14">
            <control shapeId="37894" r:id="rId17" name="Check Box 6">
              <controlPr defaultSize="0" autoFill="0" autoLine="0" autoPict="0">
                <anchor moveWithCells="1">
                  <from>
                    <xdr:col>7</xdr:col>
                    <xdr:colOff>266700</xdr:colOff>
                    <xdr:row>15</xdr:row>
                    <xdr:rowOff>133350</xdr:rowOff>
                  </from>
                  <to>
                    <xdr:col>7</xdr:col>
                    <xdr:colOff>609600</xdr:colOff>
                    <xdr:row>15</xdr:row>
                    <xdr:rowOff>457200</xdr:rowOff>
                  </to>
                </anchor>
              </controlPr>
            </control>
          </mc:Choice>
        </mc:AlternateContent>
        <mc:AlternateContent xmlns:mc="http://schemas.openxmlformats.org/markup-compatibility/2006">
          <mc:Choice Requires="x14">
            <control shapeId="37895" r:id="rId18" name="Check Box 7">
              <controlPr defaultSize="0" autoFill="0" autoLine="0" autoPict="0">
                <anchor moveWithCells="1">
                  <from>
                    <xdr:col>7</xdr:col>
                    <xdr:colOff>266700</xdr:colOff>
                    <xdr:row>16</xdr:row>
                    <xdr:rowOff>66675</xdr:rowOff>
                  </from>
                  <to>
                    <xdr:col>7</xdr:col>
                    <xdr:colOff>600075</xdr:colOff>
                    <xdr:row>16</xdr:row>
                    <xdr:rowOff>381000</xdr:rowOff>
                  </to>
                </anchor>
              </controlPr>
            </control>
          </mc:Choice>
        </mc:AlternateContent>
        <mc:AlternateContent xmlns:mc="http://schemas.openxmlformats.org/markup-compatibility/2006">
          <mc:Choice Requires="x14">
            <control shapeId="37896" r:id="rId19" name="Check Box 8">
              <controlPr defaultSize="0" autoFill="0" autoLine="0" autoPict="0">
                <anchor moveWithCells="1">
                  <from>
                    <xdr:col>7</xdr:col>
                    <xdr:colOff>276225</xdr:colOff>
                    <xdr:row>17</xdr:row>
                    <xdr:rowOff>85725</xdr:rowOff>
                  </from>
                  <to>
                    <xdr:col>7</xdr:col>
                    <xdr:colOff>609600</xdr:colOff>
                    <xdr:row>17</xdr:row>
                    <xdr:rowOff>428625</xdr:rowOff>
                  </to>
                </anchor>
              </controlPr>
            </control>
          </mc:Choice>
        </mc:AlternateContent>
        <mc:AlternateContent xmlns:mc="http://schemas.openxmlformats.org/markup-compatibility/2006">
          <mc:Choice Requires="x14">
            <control shapeId="37897" r:id="rId20" name="Check Box 9">
              <controlPr defaultSize="0" autoFill="0" autoLine="0" autoPict="0">
                <anchor moveWithCells="1">
                  <from>
                    <xdr:col>7</xdr:col>
                    <xdr:colOff>266700</xdr:colOff>
                    <xdr:row>18</xdr:row>
                    <xdr:rowOff>76200</xdr:rowOff>
                  </from>
                  <to>
                    <xdr:col>7</xdr:col>
                    <xdr:colOff>638175</xdr:colOff>
                    <xdr:row>18</xdr:row>
                    <xdr:rowOff>371475</xdr:rowOff>
                  </to>
                </anchor>
              </controlPr>
            </control>
          </mc:Choice>
        </mc:AlternateContent>
        <mc:AlternateContent xmlns:mc="http://schemas.openxmlformats.org/markup-compatibility/2006">
          <mc:Choice Requires="x14">
            <control shapeId="37898" r:id="rId21" name="Check Box 10">
              <controlPr defaultSize="0" autoFill="0" autoLine="0" autoPict="0">
                <anchor moveWithCells="1">
                  <from>
                    <xdr:col>7</xdr:col>
                    <xdr:colOff>266700</xdr:colOff>
                    <xdr:row>19</xdr:row>
                    <xdr:rowOff>47625</xdr:rowOff>
                  </from>
                  <to>
                    <xdr:col>7</xdr:col>
                    <xdr:colOff>619125</xdr:colOff>
                    <xdr:row>19</xdr:row>
                    <xdr:rowOff>390525</xdr:rowOff>
                  </to>
                </anchor>
              </controlPr>
            </control>
          </mc:Choice>
        </mc:AlternateContent>
        <mc:AlternateContent xmlns:mc="http://schemas.openxmlformats.org/markup-compatibility/2006">
          <mc:Choice Requires="x14">
            <control shapeId="37899" r:id="rId22" name="Check Box 11">
              <controlPr defaultSize="0" autoFill="0" autoLine="0" autoPict="0">
                <anchor moveWithCells="1">
                  <from>
                    <xdr:col>7</xdr:col>
                    <xdr:colOff>266700</xdr:colOff>
                    <xdr:row>20</xdr:row>
                    <xdr:rowOff>9525</xdr:rowOff>
                  </from>
                  <to>
                    <xdr:col>7</xdr:col>
                    <xdr:colOff>581025</xdr:colOff>
                    <xdr:row>20</xdr:row>
                    <xdr:rowOff>238125</xdr:rowOff>
                  </to>
                </anchor>
              </controlPr>
            </control>
          </mc:Choice>
        </mc:AlternateContent>
        <mc:AlternateContent xmlns:mc="http://schemas.openxmlformats.org/markup-compatibility/2006">
          <mc:Choice Requires="x14">
            <control shapeId="37900" r:id="rId23" name="Check Box 12">
              <controlPr defaultSize="0" autoFill="0" autoLine="0" autoPict="0">
                <anchor moveWithCells="1">
                  <from>
                    <xdr:col>7</xdr:col>
                    <xdr:colOff>276225</xdr:colOff>
                    <xdr:row>21</xdr:row>
                    <xdr:rowOff>76200</xdr:rowOff>
                  </from>
                  <to>
                    <xdr:col>7</xdr:col>
                    <xdr:colOff>590550</xdr:colOff>
                    <xdr:row>21</xdr:row>
                    <xdr:rowOff>371475</xdr:rowOff>
                  </to>
                </anchor>
              </controlPr>
            </control>
          </mc:Choice>
        </mc:AlternateContent>
        <mc:AlternateContent xmlns:mc="http://schemas.openxmlformats.org/markup-compatibility/2006">
          <mc:Choice Requires="x14">
            <control shapeId="37901" r:id="rId24" name="Check Box 13">
              <controlPr defaultSize="0" autoFill="0" autoLine="0" autoPict="0">
                <anchor moveWithCells="1">
                  <from>
                    <xdr:col>7</xdr:col>
                    <xdr:colOff>266700</xdr:colOff>
                    <xdr:row>21</xdr:row>
                    <xdr:rowOff>400050</xdr:rowOff>
                  </from>
                  <to>
                    <xdr:col>7</xdr:col>
                    <xdr:colOff>581025</xdr:colOff>
                    <xdr:row>23</xdr:row>
                    <xdr:rowOff>9525</xdr:rowOff>
                  </to>
                </anchor>
              </controlPr>
            </control>
          </mc:Choice>
        </mc:AlternateContent>
        <mc:AlternateContent xmlns:mc="http://schemas.openxmlformats.org/markup-compatibility/2006">
          <mc:Choice Requires="x14">
            <control shapeId="37902" r:id="rId25" name="Check Box 14">
              <controlPr defaultSize="0" autoFill="0" autoLine="0" autoPict="0">
                <anchor moveWithCells="1">
                  <from>
                    <xdr:col>7</xdr:col>
                    <xdr:colOff>266700</xdr:colOff>
                    <xdr:row>23</xdr:row>
                    <xdr:rowOff>142875</xdr:rowOff>
                  </from>
                  <to>
                    <xdr:col>7</xdr:col>
                    <xdr:colOff>571500</xdr:colOff>
                    <xdr:row>23</xdr:row>
                    <xdr:rowOff>476250</xdr:rowOff>
                  </to>
                </anchor>
              </controlPr>
            </control>
          </mc:Choice>
        </mc:AlternateContent>
        <mc:AlternateContent xmlns:mc="http://schemas.openxmlformats.org/markup-compatibility/2006">
          <mc:Choice Requires="x14">
            <control shapeId="37903" r:id="rId26" name="Check Box 15">
              <controlPr defaultSize="0" autoFill="0" autoLine="0" autoPict="0">
                <anchor moveWithCells="1">
                  <from>
                    <xdr:col>7</xdr:col>
                    <xdr:colOff>266700</xdr:colOff>
                    <xdr:row>24</xdr:row>
                    <xdr:rowOff>9525</xdr:rowOff>
                  </from>
                  <to>
                    <xdr:col>7</xdr:col>
                    <xdr:colOff>552450</xdr:colOff>
                    <xdr:row>24</xdr:row>
                    <xdr:rowOff>238125</xdr:rowOff>
                  </to>
                </anchor>
              </controlPr>
            </control>
          </mc:Choice>
        </mc:AlternateContent>
        <mc:AlternateContent xmlns:mc="http://schemas.openxmlformats.org/markup-compatibility/2006">
          <mc:Choice Requires="x14">
            <control shapeId="37904" r:id="rId27" name="Check Box 16">
              <controlPr defaultSize="0" autoFill="0" autoLine="0" autoPict="0">
                <anchor moveWithCells="1">
                  <from>
                    <xdr:col>7</xdr:col>
                    <xdr:colOff>266700</xdr:colOff>
                    <xdr:row>25</xdr:row>
                    <xdr:rowOff>85725</xdr:rowOff>
                  </from>
                  <to>
                    <xdr:col>7</xdr:col>
                    <xdr:colOff>561975</xdr:colOff>
                    <xdr:row>25</xdr:row>
                    <xdr:rowOff>371475</xdr:rowOff>
                  </to>
                </anchor>
              </controlPr>
            </control>
          </mc:Choice>
        </mc:AlternateContent>
        <mc:AlternateContent xmlns:mc="http://schemas.openxmlformats.org/markup-compatibility/2006">
          <mc:Choice Requires="x14">
            <control shapeId="37905" r:id="rId28" name="Check Box 17">
              <controlPr defaultSize="0" autoFill="0" autoLine="0" autoPict="0">
                <anchor moveWithCells="1">
                  <from>
                    <xdr:col>7</xdr:col>
                    <xdr:colOff>266700</xdr:colOff>
                    <xdr:row>26</xdr:row>
                    <xdr:rowOff>152400</xdr:rowOff>
                  </from>
                  <to>
                    <xdr:col>7</xdr:col>
                    <xdr:colOff>590550</xdr:colOff>
                    <xdr:row>26</xdr:row>
                    <xdr:rowOff>476250</xdr:rowOff>
                  </to>
                </anchor>
              </controlPr>
            </control>
          </mc:Choice>
        </mc:AlternateContent>
        <mc:AlternateContent xmlns:mc="http://schemas.openxmlformats.org/markup-compatibility/2006">
          <mc:Choice Requires="x14">
            <control shapeId="37906" r:id="rId29" name="Check Box 18">
              <controlPr defaultSize="0" autoFill="0" autoLine="0" autoPict="0">
                <anchor moveWithCells="1">
                  <from>
                    <xdr:col>7</xdr:col>
                    <xdr:colOff>266700</xdr:colOff>
                    <xdr:row>27</xdr:row>
                    <xdr:rowOff>123825</xdr:rowOff>
                  </from>
                  <to>
                    <xdr:col>7</xdr:col>
                    <xdr:colOff>514350</xdr:colOff>
                    <xdr:row>27</xdr:row>
                    <xdr:rowOff>390525</xdr:rowOff>
                  </to>
                </anchor>
              </controlPr>
            </control>
          </mc:Choice>
        </mc:AlternateContent>
        <mc:AlternateContent xmlns:mc="http://schemas.openxmlformats.org/markup-compatibility/2006">
          <mc:Choice Requires="x14">
            <control shapeId="37907" r:id="rId30" name="Check Box 19">
              <controlPr defaultSize="0" autoFill="0" autoLine="0" autoPict="0">
                <anchor moveWithCells="1">
                  <from>
                    <xdr:col>7</xdr:col>
                    <xdr:colOff>266700</xdr:colOff>
                    <xdr:row>28</xdr:row>
                    <xdr:rowOff>47625</xdr:rowOff>
                  </from>
                  <to>
                    <xdr:col>7</xdr:col>
                    <xdr:colOff>619125</xdr:colOff>
                    <xdr:row>28</xdr:row>
                    <xdr:rowOff>352425</xdr:rowOff>
                  </to>
                </anchor>
              </controlPr>
            </control>
          </mc:Choice>
        </mc:AlternateContent>
        <mc:AlternateContent xmlns:mc="http://schemas.openxmlformats.org/markup-compatibility/2006">
          <mc:Choice Requires="x14">
            <control shapeId="37908" r:id="rId31" name="Check Box 20">
              <controlPr defaultSize="0" autoFill="0" autoLine="0" autoPict="0">
                <anchor moveWithCells="1">
                  <from>
                    <xdr:col>7</xdr:col>
                    <xdr:colOff>276225</xdr:colOff>
                    <xdr:row>29</xdr:row>
                    <xdr:rowOff>19050</xdr:rowOff>
                  </from>
                  <to>
                    <xdr:col>7</xdr:col>
                    <xdr:colOff>619125</xdr:colOff>
                    <xdr:row>30</xdr:row>
                    <xdr:rowOff>0</xdr:rowOff>
                  </to>
                </anchor>
              </controlPr>
            </control>
          </mc:Choice>
        </mc:AlternateContent>
        <mc:AlternateContent xmlns:mc="http://schemas.openxmlformats.org/markup-compatibility/2006">
          <mc:Choice Requires="x14">
            <control shapeId="37915" r:id="rId32" name="Check Box 27">
              <controlPr defaultSize="0" autoFill="0" autoLine="0" autoPict="0">
                <anchor moveWithCells="1">
                  <from>
                    <xdr:col>7</xdr:col>
                    <xdr:colOff>276225</xdr:colOff>
                    <xdr:row>30</xdr:row>
                    <xdr:rowOff>19050</xdr:rowOff>
                  </from>
                  <to>
                    <xdr:col>7</xdr:col>
                    <xdr:colOff>581025</xdr:colOff>
                    <xdr:row>31</xdr:row>
                    <xdr:rowOff>9525</xdr:rowOff>
                  </to>
                </anchor>
              </controlPr>
            </control>
          </mc:Choice>
        </mc:AlternateContent>
        <mc:AlternateContent xmlns:mc="http://schemas.openxmlformats.org/markup-compatibility/2006">
          <mc:Choice Requires="x14">
            <control shapeId="37917" r:id="rId33" name="Check Box 29">
              <controlPr defaultSize="0" autoFill="0" autoLine="0" autoPict="0">
                <anchor moveWithCells="1">
                  <from>
                    <xdr:col>7</xdr:col>
                    <xdr:colOff>276225</xdr:colOff>
                    <xdr:row>31</xdr:row>
                    <xdr:rowOff>171450</xdr:rowOff>
                  </from>
                  <to>
                    <xdr:col>7</xdr:col>
                    <xdr:colOff>552450</xdr:colOff>
                    <xdr:row>31</xdr:row>
                    <xdr:rowOff>485775</xdr:rowOff>
                  </to>
                </anchor>
              </controlPr>
            </control>
          </mc:Choice>
        </mc:AlternateContent>
        <mc:AlternateContent xmlns:mc="http://schemas.openxmlformats.org/markup-compatibility/2006">
          <mc:Choice Requires="x14">
            <control shapeId="37919" r:id="rId34" name="Check Box 31">
              <controlPr defaultSize="0" autoFill="0" autoLine="0" autoPict="0">
                <anchor moveWithCells="1">
                  <from>
                    <xdr:col>7</xdr:col>
                    <xdr:colOff>266700</xdr:colOff>
                    <xdr:row>32</xdr:row>
                    <xdr:rowOff>95250</xdr:rowOff>
                  </from>
                  <to>
                    <xdr:col>7</xdr:col>
                    <xdr:colOff>561975</xdr:colOff>
                    <xdr:row>32</xdr:row>
                    <xdr:rowOff>361950</xdr:rowOff>
                  </to>
                </anchor>
              </controlPr>
            </control>
          </mc:Choice>
        </mc:AlternateContent>
      </controls>
    </mc:Choice>
  </mc:AlternateContent>
</worksheet>
</file>

<file path=docMetadata/LabelInfo.xml><?xml version="1.0" encoding="utf-8"?>
<clbl:labelList xmlns:clbl="http://schemas.microsoft.com/office/2020/mipLabelMetadata">
  <clbl:label id="{4306014c-c088-4a50-b503-4830bda7971c}" enabled="1" method="Standard" siteId="{9d97530e-8f27-4137-a2a9-5cb4dcf26f2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Etusivu ja ohjeet</vt:lpstr>
      <vt:lpstr>Ohjeet</vt:lpstr>
      <vt:lpstr>Koonti </vt:lpstr>
      <vt:lpstr>Rakennukset</vt:lpstr>
      <vt:lpstr>Liikennejärjestelmä</vt:lpstr>
      <vt:lpstr>Vesihuolto</vt:lpstr>
      <vt:lpstr>Sähkökatkot</vt:lpstr>
      <vt:lpstr>Tulvat</vt:lpstr>
      <vt:lpstr>Viheralueet ja luonto</vt:lpstr>
      <vt:lpstr>Helteet</vt:lpstr>
      <vt:lpstr>Metsät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Masoud Rastgou</dc:creator>
  <cp:lastModifiedBy>Marjut Villanen (LAB)</cp:lastModifiedBy>
  <cp:lastPrinted>2024-05-18T18:30:09Z</cp:lastPrinted>
  <dcterms:created xsi:type="dcterms:W3CDTF">2015-06-05T18:17:20Z</dcterms:created>
  <dcterms:modified xsi:type="dcterms:W3CDTF">2026-01-26T07:18:47Z</dcterms:modified>
</cp:coreProperties>
</file>